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'Дашборд'!$E$17:$E$21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'Дашборд'!$F$17:$F$21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'Дашборд'!$A$77:$A$106</f>
            </numRef>
          </cat>
          <val>
            <numRef>
              <f>'Дашборд'!$C$77:$C$106</f>
            </numRef>
          </val>
        </ser>
        <ser>
          <idx val="1"/>
          <order val="1"/>
          <tx>
            <strRef>
              <f>'Дашборд'!D76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'Дашборд'!$A$77:$A$106</f>
            </numRef>
          </cat>
          <val>
            <numRef>
              <f>'Дашборд'!$D$77:$D$106</f>
            </numRef>
          </val>
        </ser>
        <ser>
          <idx val="2"/>
          <order val="2"/>
          <tx>
            <strRef>
              <f>'Дашборд'!E76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'Дашборд'!$A$77:$A$106</f>
            </numRef>
          </cat>
          <val>
            <numRef>
              <f>'Дашборд'!$E$77:$E$106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66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30.06.2026</t>
        </is>
      </c>
    </row>
    <row r="2">
      <c r="E2" t="inlineStr">
        <is>
          <t>Период: 01.06.2026 — 30.06.2026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Дроздов Михаил Андреевич</t>
        </is>
      </c>
      <c r="E7" s="7" t="n">
        <v>13377</v>
      </c>
      <c r="F7" s="7" t="n">
        <v>7</v>
      </c>
      <c r="G7" s="7" t="n">
        <v>2207.5</v>
      </c>
      <c r="H7" s="7" t="n">
        <v>2</v>
      </c>
      <c r="I7" s="7" t="n">
        <v>0</v>
      </c>
      <c r="J7" s="7" t="n">
        <v>30</v>
      </c>
      <c r="K7" s="7">
        <f>ROUND(J7*BP7/100,0)*100</f>
        <v/>
      </c>
      <c r="L7" s="7" t="n">
        <v>0</v>
      </c>
      <c r="M7" s="7">
        <f>E7-K7</f>
        <v/>
      </c>
      <c r="N7" s="7" t="n">
        <v>6</v>
      </c>
      <c r="O7" s="7" t="n">
        <v>0</v>
      </c>
      <c r="P7" s="7" t="n">
        <v>0</v>
      </c>
      <c r="Q7" s="7" t="n">
        <v>0</v>
      </c>
      <c r="R7" s="7" t="n">
        <v>0</v>
      </c>
      <c r="S7" s="7" t="n">
        <v>0</v>
      </c>
      <c r="T7" s="7" t="n">
        <v>30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7140</v>
      </c>
      <c r="Z7" s="7" t="n">
        <v>3</v>
      </c>
      <c r="AA7" s="7" t="n">
        <v>0</v>
      </c>
      <c r="AB7" s="7" t="n">
        <v>0</v>
      </c>
      <c r="AC7" s="7" t="n">
        <v>0</v>
      </c>
      <c r="AD7" s="7" t="n">
        <v>30</v>
      </c>
      <c r="AE7" s="7">
        <f>ROUND(AD7*BP7/100,0)*100</f>
        <v/>
      </c>
      <c r="AF7" s="7" t="n">
        <v>0</v>
      </c>
      <c r="AG7" s="7">
        <f>Y7-AE7</f>
        <v/>
      </c>
      <c r="AH7" s="7" t="n">
        <v>2</v>
      </c>
      <c r="AI7" s="7" t="n">
        <v>0</v>
      </c>
      <c r="AJ7" s="7" t="n">
        <v>0</v>
      </c>
      <c r="AK7" s="7" t="n">
        <v>0</v>
      </c>
      <c r="AL7" s="7" t="n">
        <v>0</v>
      </c>
      <c r="AM7" s="7" t="n">
        <v>0</v>
      </c>
      <c r="AN7" s="7" t="n">
        <v>30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0</v>
      </c>
      <c r="AT7" s="7" t="n">
        <v>0</v>
      </c>
      <c r="AU7" s="7" t="n">
        <v>0</v>
      </c>
      <c r="AV7" s="7" t="n">
        <v>0</v>
      </c>
      <c r="AW7" s="7" t="n">
        <v>0</v>
      </c>
      <c r="AX7" s="7" t="n">
        <v>8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1941.168928571429</v>
      </c>
      <c r="BQ7" s="7">
        <f>BO7/30*30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ПТ</t>
        </is>
      </c>
      <c r="D8" s="6" t="inlineStr">
        <is>
          <t>Зеньков Валерий Сергеевич</t>
        </is>
      </c>
      <c r="E8" s="7" t="n">
        <v>56691.34</v>
      </c>
      <c r="F8" s="7" t="n">
        <v>21</v>
      </c>
      <c r="G8" s="7" t="n">
        <v>21730.41</v>
      </c>
      <c r="H8" s="7" t="n">
        <v>20</v>
      </c>
      <c r="I8" s="7" t="n">
        <v>0</v>
      </c>
      <c r="J8" s="7" t="n">
        <v>53</v>
      </c>
      <c r="K8" s="7">
        <f>ROUND(J8*BP8/100,0)*100</f>
        <v/>
      </c>
      <c r="L8" s="7" t="n">
        <v>0</v>
      </c>
      <c r="M8" s="7">
        <f>E8-K8</f>
        <v/>
      </c>
      <c r="N8" s="7" t="n">
        <v>1</v>
      </c>
      <c r="O8" s="7" t="n">
        <v>43378.67</v>
      </c>
      <c r="P8" s="7" t="n">
        <v>16</v>
      </c>
      <c r="Q8" s="7" t="n">
        <v>17819.59</v>
      </c>
      <c r="R8" s="7" t="n">
        <v>17</v>
      </c>
      <c r="S8" s="7" t="n">
        <v>0</v>
      </c>
      <c r="T8" s="7" t="n">
        <v>53</v>
      </c>
      <c r="U8" s="7">
        <f>ROUND(T8*BP8/100,0)*100</f>
        <v/>
      </c>
      <c r="V8" s="7" t="n">
        <v>0</v>
      </c>
      <c r="W8" s="7">
        <f>O8-U8</f>
        <v/>
      </c>
      <c r="X8" s="7" t="n">
        <v>1</v>
      </c>
      <c r="Y8" s="7" t="n">
        <v>44607.00999999999</v>
      </c>
      <c r="Z8" s="7" t="n">
        <v>18</v>
      </c>
      <c r="AA8" s="7" t="n">
        <v>33611.67</v>
      </c>
      <c r="AB8" s="7" t="n">
        <v>32</v>
      </c>
      <c r="AC8" s="7" t="n">
        <v>0</v>
      </c>
      <c r="AD8" s="7" t="n">
        <v>53</v>
      </c>
      <c r="AE8" s="7">
        <f>ROUND(AD8*BP8/100,0)*100</f>
        <v/>
      </c>
      <c r="AF8" s="7" t="n">
        <v>0</v>
      </c>
      <c r="AG8" s="7">
        <f>Y8-AE8</f>
        <v/>
      </c>
      <c r="AH8" s="7" t="n">
        <v>1</v>
      </c>
      <c r="AI8" s="7" t="n">
        <v>18518.33</v>
      </c>
      <c r="AJ8" s="7" t="n">
        <v>7</v>
      </c>
      <c r="AK8" s="7" t="n">
        <v>24102.5</v>
      </c>
      <c r="AL8" s="7" t="n">
        <v>22</v>
      </c>
      <c r="AM8" s="7" t="n">
        <v>0</v>
      </c>
      <c r="AN8" s="7" t="n">
        <v>53</v>
      </c>
      <c r="AO8" s="7">
        <f>ROUND(AN8*BP8/100,0)*100</f>
        <v/>
      </c>
      <c r="AP8" s="7" t="n">
        <v>0</v>
      </c>
      <c r="AQ8" s="7">
        <f>AI8-AO8</f>
        <v/>
      </c>
      <c r="AR8" s="7" t="n">
        <v>1</v>
      </c>
      <c r="AS8" s="7" t="n">
        <v>25538</v>
      </c>
      <c r="AT8" s="7" t="n">
        <v>10</v>
      </c>
      <c r="AU8" s="7" t="n">
        <v>9750</v>
      </c>
      <c r="AV8" s="7" t="n">
        <v>9</v>
      </c>
      <c r="AW8" s="7" t="n">
        <v>0</v>
      </c>
      <c r="AX8" s="7" t="n">
        <v>15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40252.75</v>
      </c>
      <c r="BO8" s="7">
        <f>BL8+BM8+BN8</f>
        <v/>
      </c>
      <c r="BP8" s="7" t="n">
        <v>1709.018411214954</v>
      </c>
      <c r="BQ8" s="7">
        <f>BO8/30*30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ПТ</t>
        </is>
      </c>
      <c r="D9" s="6" t="inlineStr">
        <is>
          <t>Коваль Никита Андреевич</t>
        </is>
      </c>
      <c r="E9" s="7" t="n">
        <v>34833</v>
      </c>
      <c r="F9" s="7" t="n">
        <v>16</v>
      </c>
      <c r="G9" s="7" t="n">
        <v>6367</v>
      </c>
      <c r="H9" s="7" t="n">
        <v>6</v>
      </c>
      <c r="I9" s="7" t="n">
        <v>0</v>
      </c>
      <c r="J9" s="7" t="n">
        <v>38</v>
      </c>
      <c r="K9" s="7">
        <f>ROUND(J9*BP9/100,0)*100</f>
        <v/>
      </c>
      <c r="L9" s="7" t="n">
        <v>0</v>
      </c>
      <c r="M9" s="7">
        <f>E9-K9</f>
        <v/>
      </c>
      <c r="N9" s="7" t="n">
        <v>1</v>
      </c>
      <c r="O9" s="7" t="n">
        <v>34903</v>
      </c>
      <c r="P9" s="7" t="n">
        <v>16</v>
      </c>
      <c r="Q9" s="7" t="n">
        <v>5487.5</v>
      </c>
      <c r="R9" s="7" t="n">
        <v>5</v>
      </c>
      <c r="S9" s="7" t="n">
        <v>0</v>
      </c>
      <c r="T9" s="7" t="n">
        <v>38</v>
      </c>
      <c r="U9" s="7">
        <f>ROUND(T9*BP9/100,0)*100</f>
        <v/>
      </c>
      <c r="V9" s="7" t="n">
        <v>0</v>
      </c>
      <c r="W9" s="7">
        <f>O9-U9</f>
        <v/>
      </c>
      <c r="X9" s="7" t="n">
        <v>2</v>
      </c>
      <c r="Y9" s="7" t="n">
        <v>39422.5</v>
      </c>
      <c r="Z9" s="7" t="n">
        <v>18</v>
      </c>
      <c r="AA9" s="7" t="n">
        <v>1120</v>
      </c>
      <c r="AB9" s="7" t="n">
        <v>1</v>
      </c>
      <c r="AC9" s="7" t="n">
        <v>0</v>
      </c>
      <c r="AD9" s="7" t="n">
        <v>38</v>
      </c>
      <c r="AE9" s="7">
        <f>ROUND(AD9*BP9/100,0)*100</f>
        <v/>
      </c>
      <c r="AF9" s="7" t="n">
        <v>0</v>
      </c>
      <c r="AG9" s="7">
        <f>Y9-AE9</f>
        <v/>
      </c>
      <c r="AH9" s="7" t="n">
        <v>3</v>
      </c>
      <c r="AI9" s="7" t="n">
        <v>44383.5</v>
      </c>
      <c r="AJ9" s="7" t="n">
        <v>20</v>
      </c>
      <c r="AK9" s="7" t="n">
        <v>4222.5</v>
      </c>
      <c r="AL9" s="7" t="n">
        <v>4</v>
      </c>
      <c r="AM9" s="7" t="n">
        <v>0</v>
      </c>
      <c r="AN9" s="7" t="n">
        <v>38</v>
      </c>
      <c r="AO9" s="7">
        <f>ROUND(AN9*BP9/100,0)*100</f>
        <v/>
      </c>
      <c r="AP9" s="7" t="n">
        <v>0</v>
      </c>
      <c r="AQ9" s="7">
        <f>AI9-AO9</f>
        <v/>
      </c>
      <c r="AR9" s="7" t="n">
        <v>1</v>
      </c>
      <c r="AS9" s="7" t="n">
        <v>20209</v>
      </c>
      <c r="AT9" s="7" t="n">
        <v>9</v>
      </c>
      <c r="AU9" s="7" t="n">
        <v>1120</v>
      </c>
      <c r="AV9" s="7" t="n">
        <v>1</v>
      </c>
      <c r="AW9" s="7" t="n">
        <v>0</v>
      </c>
      <c r="AX9" s="7" t="n">
        <v>11</v>
      </c>
      <c r="AY9" s="7">
        <f>ROUND(AX9*BP9/100,0)*100</f>
        <v/>
      </c>
      <c r="AZ9" s="7" t="n">
        <v>0</v>
      </c>
      <c r="BA9" s="7">
        <f>AS9-AY9</f>
        <v/>
      </c>
      <c r="BB9" s="7" t="n">
        <v>1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1918.462571428571</v>
      </c>
      <c r="BQ9" s="7">
        <f>BO9/30*30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ПТ</t>
        </is>
      </c>
      <c r="D10" s="6" t="inlineStr">
        <is>
          <t>Коновалова Галина Игоревна</t>
        </is>
      </c>
      <c r="E10" s="7" t="n">
        <v>6807.25</v>
      </c>
      <c r="F10" s="7" t="n">
        <v>4</v>
      </c>
      <c r="G10" s="7" t="n">
        <v>0</v>
      </c>
      <c r="H10" s="7" t="n">
        <v>0</v>
      </c>
      <c r="I10" s="7" t="n">
        <v>0</v>
      </c>
      <c r="J10" s="7" t="n">
        <v>4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11902.25</v>
      </c>
      <c r="P10" s="7" t="n">
        <v>6</v>
      </c>
      <c r="Q10" s="7" t="n">
        <v>0</v>
      </c>
      <c r="R10" s="7" t="n">
        <v>0</v>
      </c>
      <c r="S10" s="7" t="n">
        <v>0</v>
      </c>
      <c r="T10" s="7" t="n">
        <v>4</v>
      </c>
      <c r="U10" s="7">
        <f>ROUND(T10*BP10/100,0)*100</f>
        <v/>
      </c>
      <c r="V10" s="7" t="n">
        <v>0</v>
      </c>
      <c r="W10" s="7">
        <f>O10-U10</f>
        <v/>
      </c>
      <c r="X10" s="7" t="n">
        <v>1</v>
      </c>
      <c r="Y10" s="7" t="n">
        <v>9562.5</v>
      </c>
      <c r="Z10" s="7" t="n">
        <v>6</v>
      </c>
      <c r="AA10" s="7" t="n">
        <v>0</v>
      </c>
      <c r="AB10" s="7" t="n">
        <v>0</v>
      </c>
      <c r="AC10" s="7" t="n">
        <v>0</v>
      </c>
      <c r="AD10" s="7" t="n">
        <v>4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11584.25</v>
      </c>
      <c r="AJ10" s="7" t="n">
        <v>6</v>
      </c>
      <c r="AK10" s="7" t="n">
        <v>0</v>
      </c>
      <c r="AL10" s="7" t="n">
        <v>0</v>
      </c>
      <c r="AM10" s="7" t="n">
        <v>0</v>
      </c>
      <c r="AN10" s="7" t="n">
        <v>4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5812.25</v>
      </c>
      <c r="AT10" s="7" t="n">
        <v>3</v>
      </c>
      <c r="AU10" s="7" t="n">
        <v>0</v>
      </c>
      <c r="AV10" s="7" t="n">
        <v>0</v>
      </c>
      <c r="AW10" s="7" t="n">
        <v>0</v>
      </c>
      <c r="AX10" s="7" t="n">
        <v>1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1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1975.55</v>
      </c>
      <c r="BQ10" s="7">
        <f>BO10/30*30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Сурков Александр Сергеевич</t>
        </is>
      </c>
      <c r="E11" s="7" t="n">
        <v>16605</v>
      </c>
      <c r="F11" s="7" t="n">
        <v>9</v>
      </c>
      <c r="G11" s="7" t="n">
        <v>7067.5</v>
      </c>
      <c r="H11" s="7" t="n">
        <v>7</v>
      </c>
      <c r="I11" s="7" t="n">
        <v>0</v>
      </c>
      <c r="J11" s="7" t="n">
        <v>17</v>
      </c>
      <c r="K11" s="7">
        <f>ROUND(J11*BP11/100,0)*100</f>
        <v/>
      </c>
      <c r="L11" s="7" t="n">
        <v>0</v>
      </c>
      <c r="M11" s="7">
        <f>E11-K11</f>
        <v/>
      </c>
      <c r="N11" s="7" t="n">
        <v>1</v>
      </c>
      <c r="O11" s="7" t="n">
        <v>13821.25</v>
      </c>
      <c r="P11" s="7" t="n">
        <v>7</v>
      </c>
      <c r="Q11" s="7" t="n">
        <v>10347.75</v>
      </c>
      <c r="R11" s="7" t="n">
        <v>10</v>
      </c>
      <c r="S11" s="7" t="n">
        <v>0</v>
      </c>
      <c r="T11" s="7" t="n">
        <v>17</v>
      </c>
      <c r="U11" s="7">
        <f>ROUND(T11*BP11/100,0)*100</f>
        <v/>
      </c>
      <c r="V11" s="7" t="n">
        <v>0</v>
      </c>
      <c r="W11" s="7">
        <f>O11-U11</f>
        <v/>
      </c>
      <c r="X11" s="7" t="n">
        <v>2</v>
      </c>
      <c r="Y11" s="7" t="n">
        <v>18537.5</v>
      </c>
      <c r="Z11" s="7" t="n">
        <v>9</v>
      </c>
      <c r="AA11" s="7" t="n">
        <v>5815</v>
      </c>
      <c r="AB11" s="7" t="n">
        <v>6</v>
      </c>
      <c r="AC11" s="7" t="n">
        <v>0</v>
      </c>
      <c r="AD11" s="7" t="n">
        <v>17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1</v>
      </c>
      <c r="AI11" s="7" t="n">
        <v>12581.25</v>
      </c>
      <c r="AJ11" s="7" t="n">
        <v>7</v>
      </c>
      <c r="AK11" s="7" t="n">
        <v>827.5</v>
      </c>
      <c r="AL11" s="7" t="n">
        <v>1</v>
      </c>
      <c r="AM11" s="7" t="n">
        <v>0</v>
      </c>
      <c r="AN11" s="7" t="n">
        <v>17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2</v>
      </c>
      <c r="AS11" s="7" t="n">
        <v>3533.75</v>
      </c>
      <c r="AT11" s="7" t="n">
        <v>2</v>
      </c>
      <c r="AU11" s="7" t="n">
        <v>935</v>
      </c>
      <c r="AV11" s="7" t="n">
        <v>1</v>
      </c>
      <c r="AW11" s="7" t="n">
        <v>0</v>
      </c>
      <c r="AX11" s="7" t="n">
        <v>5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1722</v>
      </c>
      <c r="BQ11" s="7">
        <f>BO11/30*30</f>
        <v/>
      </c>
      <c r="BR11" s="7">
        <f>IFERROR(BL11/BE11,0)</f>
        <v/>
      </c>
    </row>
    <row r="12">
      <c r="A12" s="8" t="n"/>
      <c r="B12" s="8" t="n"/>
      <c r="C12" s="8" t="n"/>
      <c r="D12" s="8" t="inlineStr">
        <is>
          <t>Итого БАС</t>
        </is>
      </c>
      <c r="E12" s="9">
        <f>SUM(E7:E11)</f>
        <v/>
      </c>
      <c r="F12" s="9">
        <f>SUM(F7:F11)</f>
        <v/>
      </c>
      <c r="G12" s="9">
        <f>SUM(G7:G11)</f>
        <v/>
      </c>
      <c r="H12" s="9">
        <f>SUM(H7:H11)</f>
        <v/>
      </c>
      <c r="I12" s="9">
        <f>SUM(I7:I11)</f>
        <v/>
      </c>
      <c r="J12" s="9">
        <f>SUM(J7:J11)</f>
        <v/>
      </c>
      <c r="K12" s="9">
        <f>SUM(K7:K11)</f>
        <v/>
      </c>
      <c r="L12" s="9">
        <f>SUM(L7:L11)</f>
        <v/>
      </c>
      <c r="M12" s="9">
        <f>SUM(M7:M11)</f>
        <v/>
      </c>
      <c r="N12" s="9">
        <f>SUM(N7:N11)</f>
        <v/>
      </c>
      <c r="O12" s="9">
        <f>SUM(O7:O11)</f>
        <v/>
      </c>
      <c r="P12" s="9">
        <f>SUM(P7:P11)</f>
        <v/>
      </c>
      <c r="Q12" s="9">
        <f>SUM(Q7:Q11)</f>
        <v/>
      </c>
      <c r="R12" s="9">
        <f>SUM(R7:R11)</f>
        <v/>
      </c>
      <c r="S12" s="9">
        <f>SUM(S7:S11)</f>
        <v/>
      </c>
      <c r="T12" s="9">
        <f>SUM(T7:T11)</f>
        <v/>
      </c>
      <c r="U12" s="9">
        <f>SUM(U7:U11)</f>
        <v/>
      </c>
      <c r="V12" s="9">
        <f>SUM(V7:V11)</f>
        <v/>
      </c>
      <c r="W12" s="9">
        <f>SUM(W7:W11)</f>
        <v/>
      </c>
      <c r="X12" s="9">
        <f>SUM(X7:X11)</f>
        <v/>
      </c>
      <c r="Y12" s="9">
        <f>SUM(Y7:Y11)</f>
        <v/>
      </c>
      <c r="Z12" s="9">
        <f>SUM(Z7:Z11)</f>
        <v/>
      </c>
      <c r="AA12" s="9">
        <f>SUM(AA7:AA11)</f>
        <v/>
      </c>
      <c r="AB12" s="9">
        <f>SUM(AB7:AB11)</f>
        <v/>
      </c>
      <c r="AC12" s="9">
        <f>SUM(AC7:AC11)</f>
        <v/>
      </c>
      <c r="AD12" s="9">
        <f>SUM(AD7:AD11)</f>
        <v/>
      </c>
      <c r="AE12" s="9">
        <f>SUM(AE7:AE11)</f>
        <v/>
      </c>
      <c r="AF12" s="9">
        <f>SUM(AF7:AF11)</f>
        <v/>
      </c>
      <c r="AG12" s="9">
        <f>SUM(AG7:AG11)</f>
        <v/>
      </c>
      <c r="AH12" s="9">
        <f>SUM(AH7:AH11)</f>
        <v/>
      </c>
      <c r="AI12" s="9">
        <f>SUM(AI7:AI11)</f>
        <v/>
      </c>
      <c r="AJ12" s="9">
        <f>SUM(AJ7:AJ11)</f>
        <v/>
      </c>
      <c r="AK12" s="9">
        <f>SUM(AK7:AK11)</f>
        <v/>
      </c>
      <c r="AL12" s="9">
        <f>SUM(AL7:AL11)</f>
        <v/>
      </c>
      <c r="AM12" s="9">
        <f>SUM(AM7:AM11)</f>
        <v/>
      </c>
      <c r="AN12" s="9">
        <f>SUM(AN7:AN11)</f>
        <v/>
      </c>
      <c r="AO12" s="9">
        <f>SUM(AO7:AO11)</f>
        <v/>
      </c>
      <c r="AP12" s="9">
        <f>SUM(AP7:AP11)</f>
        <v/>
      </c>
      <c r="AQ12" s="9">
        <f>SUM(AQ7:AQ11)</f>
        <v/>
      </c>
      <c r="AR12" s="9">
        <f>SUM(AR7:AR11)</f>
        <v/>
      </c>
      <c r="AS12" s="9">
        <f>SUM(AS7:AS11)</f>
        <v/>
      </c>
      <c r="AT12" s="9">
        <f>SUM(AT7:AT11)</f>
        <v/>
      </c>
      <c r="AU12" s="9">
        <f>SUM(AU7:AU11)</f>
        <v/>
      </c>
      <c r="AV12" s="9">
        <f>SUM(AV7:AV11)</f>
        <v/>
      </c>
      <c r="AW12" s="9">
        <f>SUM(AW7:AW11)</f>
        <v/>
      </c>
      <c r="AX12" s="9">
        <f>SUM(AX7:AX11)</f>
        <v/>
      </c>
      <c r="AY12" s="9">
        <f>SUM(AY7:AY11)</f>
        <v/>
      </c>
      <c r="AZ12" s="9">
        <f>SUM(AZ7:AZ11)</f>
        <v/>
      </c>
      <c r="BA12" s="9">
        <f>SUM(BA7:BA11)</f>
        <v/>
      </c>
      <c r="BB12" s="9">
        <f>SUM(BB7:BB11)</f>
        <v/>
      </c>
      <c r="BC12" s="9">
        <f>SUM(BC7:BC11)</f>
        <v/>
      </c>
      <c r="BD12" s="9">
        <f>SUM(BD7:BD11)</f>
        <v/>
      </c>
      <c r="BE12" s="9">
        <f>SUM(BE7:BE11)</f>
        <v/>
      </c>
      <c r="BF12" s="9">
        <f>SUM(BF7:BF11)</f>
        <v/>
      </c>
      <c r="BG12" s="9">
        <f>SUM(BG7:BG11)</f>
        <v/>
      </c>
      <c r="BH12" s="9">
        <f>SUM(BH7:BH11)</f>
        <v/>
      </c>
      <c r="BI12" s="9">
        <f>SUM(BI7:BI11)</f>
        <v/>
      </c>
      <c r="BJ12" s="9">
        <f>SUM(BJ7:BJ11)</f>
        <v/>
      </c>
      <c r="BK12" s="9">
        <f>SUM(BK7:BK11)</f>
        <v/>
      </c>
      <c r="BL12" s="9">
        <f>SUM(BL7:BL11)</f>
        <v/>
      </c>
      <c r="BM12" s="9">
        <f>SUM(BM7:BM11)</f>
        <v/>
      </c>
      <c r="BN12" s="9">
        <f>SUM(BN7:BN11)</f>
        <v/>
      </c>
      <c r="BO12" s="9">
        <f>SUM(BO7:BO11)</f>
        <v/>
      </c>
      <c r="BP12" s="9">
        <f>IFERROR(BK12/BD12,0)</f>
        <v/>
      </c>
      <c r="BQ12" s="9">
        <f>BO12/30*30</f>
        <v/>
      </c>
      <c r="BR12" s="9">
        <f>IFERROR(BL12/BE12,0)</f>
        <v/>
      </c>
    </row>
    <row r="14">
      <c r="A14" s="5" t="n"/>
      <c r="B14" s="5" t="n"/>
      <c r="C14" s="5" t="n"/>
      <c r="D14" s="5" t="inlineStr">
        <is>
          <t>ТРЕНАЖЕРНЫЙ ЗАЛ</t>
        </is>
      </c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  <c r="BF14" s="5" t="n"/>
      <c r="BG14" s="5" t="n"/>
      <c r="BH14" s="5" t="n"/>
      <c r="BI14" s="5" t="n"/>
      <c r="BJ14" s="5" t="n"/>
      <c r="BK14" s="5" t="n"/>
      <c r="BL14" s="5" t="n"/>
      <c r="BM14" s="5" t="n"/>
      <c r="BN14" s="5" t="n"/>
      <c r="BO14" s="5" t="n"/>
      <c r="BP14" s="5" t="n"/>
      <c r="BQ14" s="5" t="n"/>
      <c r="BR14" s="5" t="n"/>
    </row>
    <row r="15">
      <c r="A15" s="4" t="inlineStr">
        <is>
          <t>№</t>
        </is>
      </c>
      <c r="B15" s="4" t="inlineStr">
        <is>
          <t>Дата начала</t>
        </is>
      </c>
      <c r="C15" s="4" t="inlineStr">
        <is>
          <t>Статус</t>
        </is>
      </c>
      <c r="D15" s="4" t="inlineStr">
        <is>
          <t>ФИО</t>
        </is>
      </c>
      <c r="E15" s="4" t="inlineStr">
        <is>
          <t>Факт $ из 1С</t>
        </is>
      </c>
      <c r="F15" s="4" t="inlineStr">
        <is>
          <t>Факт ПТ</t>
        </is>
      </c>
      <c r="G15" s="4" t="inlineStr">
        <is>
          <t>Факт $ МГ/секции</t>
        </is>
      </c>
      <c r="H15" s="4" t="inlineStr">
        <is>
          <t>Факт МГ/секции</t>
        </is>
      </c>
      <c r="I15" s="4" t="inlineStr">
        <is>
          <t>Факт ВПТ</t>
        </is>
      </c>
      <c r="J15" s="4" t="inlineStr">
        <is>
          <t>Тех. задание ПТ</t>
        </is>
      </c>
      <c r="K15" s="4" t="inlineStr">
        <is>
          <t>Тех задание $</t>
        </is>
      </c>
      <c r="L15" s="4" t="inlineStr">
        <is>
          <t>Тех. задание ВПТ</t>
        </is>
      </c>
      <c r="M15" s="4" t="inlineStr">
        <is>
          <t>Разница ПТ $</t>
        </is>
      </c>
      <c r="N15" s="4" t="inlineStr">
        <is>
          <t>Факт СПЛИТ</t>
        </is>
      </c>
      <c r="O15" s="4" t="inlineStr">
        <is>
          <t>Факт $ из 1С</t>
        </is>
      </c>
      <c r="P15" s="4" t="inlineStr">
        <is>
          <t>Факт ПТ</t>
        </is>
      </c>
      <c r="Q15" s="4" t="inlineStr">
        <is>
          <t>Факт $ МГ/секции</t>
        </is>
      </c>
      <c r="R15" s="4" t="inlineStr">
        <is>
          <t>Факт МГ/секции</t>
        </is>
      </c>
      <c r="S15" s="4" t="inlineStr">
        <is>
          <t>Факт ВПТ</t>
        </is>
      </c>
      <c r="T15" s="4" t="inlineStr">
        <is>
          <t>Тех. задание ПТ</t>
        </is>
      </c>
      <c r="U15" s="4" t="inlineStr">
        <is>
          <t>Тех задание $</t>
        </is>
      </c>
      <c r="V15" s="4" t="inlineStr">
        <is>
          <t>Тех. задание ВПТ</t>
        </is>
      </c>
      <c r="W15" s="4" t="inlineStr">
        <is>
          <t>Разница ПТ $</t>
        </is>
      </c>
      <c r="X15" s="4" t="inlineStr">
        <is>
          <t>Факт СПЛИТ</t>
        </is>
      </c>
      <c r="Y15" s="4" t="inlineStr">
        <is>
          <t>Факт $ из 1С</t>
        </is>
      </c>
      <c r="Z15" s="4" t="inlineStr">
        <is>
          <t>Факт ПТ</t>
        </is>
      </c>
      <c r="AA15" s="4" t="inlineStr">
        <is>
          <t>Факт $ МГ/секции</t>
        </is>
      </c>
      <c r="AB15" s="4" t="inlineStr">
        <is>
          <t>Факт МГ/секции</t>
        </is>
      </c>
      <c r="AC15" s="4" t="inlineStr">
        <is>
          <t>Факт ВПТ</t>
        </is>
      </c>
      <c r="AD15" s="4" t="inlineStr">
        <is>
          <t>Тех. задание ПТ</t>
        </is>
      </c>
      <c r="AE15" s="4" t="inlineStr">
        <is>
          <t>Тех задание $</t>
        </is>
      </c>
      <c r="AF15" s="4" t="inlineStr">
        <is>
          <t>Тех. задание ВПТ</t>
        </is>
      </c>
      <c r="AG15" s="4" t="inlineStr">
        <is>
          <t>Разница ПТ $</t>
        </is>
      </c>
      <c r="AH15" s="4" t="inlineStr">
        <is>
          <t>Факт СПЛИТ</t>
        </is>
      </c>
      <c r="AI15" s="4" t="inlineStr">
        <is>
          <t>Факт $ из 1С</t>
        </is>
      </c>
      <c r="AJ15" s="4" t="inlineStr">
        <is>
          <t>Факт ПТ</t>
        </is>
      </c>
      <c r="AK15" s="4" t="inlineStr">
        <is>
          <t>Факт $ МГ/секции</t>
        </is>
      </c>
      <c r="AL15" s="4" t="inlineStr">
        <is>
          <t>Факт МГ/секции</t>
        </is>
      </c>
      <c r="AM15" s="4" t="inlineStr">
        <is>
          <t>Факт ВПТ</t>
        </is>
      </c>
      <c r="AN15" s="4" t="inlineStr">
        <is>
          <t>Тех. задание ПТ</t>
        </is>
      </c>
      <c r="AO15" s="4" t="inlineStr">
        <is>
          <t>Тех задание $</t>
        </is>
      </c>
      <c r="AP15" s="4" t="inlineStr">
        <is>
          <t>Тех. задание ВПТ</t>
        </is>
      </c>
      <c r="AQ15" s="4" t="inlineStr">
        <is>
          <t>Разница ПТ $</t>
        </is>
      </c>
      <c r="AR15" s="4" t="inlineStr">
        <is>
          <t>Факт СПЛИТ</t>
        </is>
      </c>
      <c r="AS15" s="4" t="inlineStr">
        <is>
          <t>Факт $ из 1С</t>
        </is>
      </c>
      <c r="AT15" s="4" t="inlineStr">
        <is>
          <t>Факт ПТ</t>
        </is>
      </c>
      <c r="AU15" s="4" t="inlineStr">
        <is>
          <t>Факт $ МГ/секции</t>
        </is>
      </c>
      <c r="AV15" s="4" t="inlineStr">
        <is>
          <t>Факт МГ/секции</t>
        </is>
      </c>
      <c r="AW15" s="4" t="inlineStr">
        <is>
          <t>Факт ВПТ</t>
        </is>
      </c>
      <c r="AX15" s="4" t="inlineStr">
        <is>
          <t>Тех. задание ПТ</t>
        </is>
      </c>
      <c r="AY15" s="4" t="inlineStr">
        <is>
          <t>Тех задание $</t>
        </is>
      </c>
      <c r="AZ15" s="4" t="inlineStr">
        <is>
          <t>Тех. задание ВПТ</t>
        </is>
      </c>
      <c r="BA15" s="4" t="inlineStr">
        <is>
          <t>Разница ПТ $</t>
        </is>
      </c>
      <c r="BB15" s="4" t="inlineStr">
        <is>
          <t>Факт СПЛИТ</t>
        </is>
      </c>
      <c r="BC15" s="4" t="inlineStr"/>
      <c r="BD15" s="4" t="inlineStr">
        <is>
          <t>Тех. задание ПТ</t>
        </is>
      </c>
      <c r="BE15" s="4" t="inlineStr">
        <is>
          <t>Факт ПТ</t>
        </is>
      </c>
      <c r="BF15" s="4" t="inlineStr">
        <is>
          <t>Факт СПЛИТ</t>
        </is>
      </c>
      <c r="BG15" s="4" t="inlineStr">
        <is>
          <t>Тех. задание ВПТ</t>
        </is>
      </c>
      <c r="BH15" s="4" t="inlineStr">
        <is>
          <t>Факт ВПТ</t>
        </is>
      </c>
      <c r="BI15" s="4" t="inlineStr">
        <is>
          <t>Тех. задание</t>
        </is>
      </c>
      <c r="BJ15" s="4" t="inlineStr">
        <is>
          <t>Факт</t>
        </is>
      </c>
      <c r="BK15" s="4" t="inlineStr">
        <is>
          <t>Тех задание $</t>
        </is>
      </c>
      <c r="BL15" s="4" t="inlineStr">
        <is>
          <t>Факт ПТ 1С $</t>
        </is>
      </c>
      <c r="BM15" s="4" t="inlineStr">
        <is>
          <t>Факт МГ/секции 1С $</t>
        </is>
      </c>
      <c r="BN15" s="4" t="inlineStr">
        <is>
          <t>Прочие услуги $</t>
        </is>
      </c>
      <c r="BO15" s="4" t="inlineStr">
        <is>
          <t>Факт общий $</t>
        </is>
      </c>
      <c r="BP15" s="4" t="inlineStr">
        <is>
          <t>Средняя стоимость ПТ прошлого месяца $</t>
        </is>
      </c>
      <c r="BQ15" s="4" t="inlineStr">
        <is>
          <t>Ранрейт $</t>
        </is>
      </c>
      <c r="BR15" s="4" t="inlineStr">
        <is>
          <t>Средняя стоимость ПТ на новый месяц</t>
        </is>
      </c>
    </row>
    <row r="16">
      <c r="A16" s="6" t="n">
        <v>6</v>
      </c>
      <c r="B16" s="6" t="inlineStr">
        <is>
          <t>2026-03-01</t>
        </is>
      </c>
      <c r="C16" s="6" t="inlineStr">
        <is>
          <t>ПТ</t>
        </is>
      </c>
      <c r="D16" s="6" t="inlineStr">
        <is>
          <t>Артамонова Марина Евгеньевна</t>
        </is>
      </c>
      <c r="E16" s="7" t="n">
        <v>43218.75</v>
      </c>
      <c r="F16" s="7" t="n">
        <v>23</v>
      </c>
      <c r="G16" s="7" t="n">
        <v>0</v>
      </c>
      <c r="H16" s="7" t="n">
        <v>0</v>
      </c>
      <c r="I16" s="7" t="n">
        <v>0</v>
      </c>
      <c r="J16" s="7" t="n">
        <v>22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28892</v>
      </c>
      <c r="P16" s="7" t="n">
        <v>15</v>
      </c>
      <c r="Q16" s="7" t="n">
        <v>0</v>
      </c>
      <c r="R16" s="7" t="n">
        <v>0</v>
      </c>
      <c r="S16" s="7" t="n">
        <v>0</v>
      </c>
      <c r="T16" s="7" t="n">
        <v>22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22340.5</v>
      </c>
      <c r="Z16" s="7" t="n">
        <v>11</v>
      </c>
      <c r="AA16" s="7" t="n">
        <v>0</v>
      </c>
      <c r="AB16" s="7" t="n">
        <v>0</v>
      </c>
      <c r="AC16" s="7" t="n">
        <v>2</v>
      </c>
      <c r="AD16" s="7" t="n">
        <v>22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30247.25</v>
      </c>
      <c r="AJ16" s="7" t="n">
        <v>16</v>
      </c>
      <c r="AK16" s="7" t="n">
        <v>0</v>
      </c>
      <c r="AL16" s="7" t="n">
        <v>0</v>
      </c>
      <c r="AM16" s="7" t="n">
        <v>2</v>
      </c>
      <c r="AN16" s="7" t="n">
        <v>22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3745.75</v>
      </c>
      <c r="AT16" s="7" t="n">
        <v>2</v>
      </c>
      <c r="AU16" s="7" t="n">
        <v>0</v>
      </c>
      <c r="AV16" s="7" t="n">
        <v>0</v>
      </c>
      <c r="AW16" s="7" t="n">
        <v>0</v>
      </c>
      <c r="AX16" s="7" t="n">
        <v>6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1878.183571428572</v>
      </c>
      <c r="BQ16" s="7">
        <f>BO16/30*30</f>
        <v/>
      </c>
      <c r="BR16" s="7">
        <f>IFERROR(BL16/BE16,0)</f>
        <v/>
      </c>
    </row>
    <row r="17">
      <c r="A17" s="6" t="n">
        <v>7</v>
      </c>
      <c r="B17" s="6" t="inlineStr">
        <is>
          <t>2026-03-01</t>
        </is>
      </c>
      <c r="C17" s="6" t="inlineStr">
        <is>
          <t>ПТ</t>
        </is>
      </c>
      <c r="D17" s="6" t="inlineStr">
        <is>
          <t>Бежинарь Герман Вадимович</t>
        </is>
      </c>
      <c r="E17" s="7" t="n">
        <v>13661</v>
      </c>
      <c r="F17" s="7" t="n">
        <v>7</v>
      </c>
      <c r="G17" s="7" t="n">
        <v>0</v>
      </c>
      <c r="H17" s="7" t="n">
        <v>0</v>
      </c>
      <c r="I17" s="7" t="n">
        <v>0</v>
      </c>
      <c r="J17" s="7" t="n">
        <v>7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15963</v>
      </c>
      <c r="P17" s="7" t="n">
        <v>8</v>
      </c>
      <c r="Q17" s="7" t="n">
        <v>0</v>
      </c>
      <c r="R17" s="7" t="n">
        <v>0</v>
      </c>
      <c r="S17" s="7" t="n">
        <v>0</v>
      </c>
      <c r="T17" s="7" t="n">
        <v>7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8185</v>
      </c>
      <c r="Z17" s="7" t="n">
        <v>5</v>
      </c>
      <c r="AA17" s="7" t="n">
        <v>0</v>
      </c>
      <c r="AB17" s="7" t="n">
        <v>0</v>
      </c>
      <c r="AC17" s="7" t="n">
        <v>0</v>
      </c>
      <c r="AD17" s="7" t="n">
        <v>7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17016.01</v>
      </c>
      <c r="AJ17" s="7" t="n">
        <v>9</v>
      </c>
      <c r="AK17" s="7" t="n">
        <v>1390</v>
      </c>
      <c r="AL17" s="7" t="n">
        <v>1</v>
      </c>
      <c r="AM17" s="7" t="n">
        <v>0</v>
      </c>
      <c r="AN17" s="7" t="n">
        <v>7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5725.42</v>
      </c>
      <c r="AT17" s="7" t="n">
        <v>3</v>
      </c>
      <c r="AU17" s="7" t="n">
        <v>0</v>
      </c>
      <c r="AV17" s="7" t="n">
        <v>0</v>
      </c>
      <c r="AW17" s="7" t="n">
        <v>0</v>
      </c>
      <c r="AX17" s="7" t="n">
        <v>2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1804.79375</v>
      </c>
      <c r="BQ17" s="7">
        <f>BO17/30*30</f>
        <v/>
      </c>
      <c r="BR17" s="7">
        <f>IFERROR(BL17/BE17,0)</f>
        <v/>
      </c>
    </row>
    <row r="18">
      <c r="A18" s="6" t="n">
        <v>8</v>
      </c>
      <c r="B18" s="6" t="inlineStr">
        <is>
          <t>2026-03-01</t>
        </is>
      </c>
      <c r="C18" s="6" t="inlineStr">
        <is>
          <t>ПТ</t>
        </is>
      </c>
      <c r="D18" s="6" t="inlineStr">
        <is>
          <t>Боклащук Евгений Игоревич</t>
        </is>
      </c>
      <c r="E18" s="7" t="n">
        <v>52392.5</v>
      </c>
      <c r="F18" s="7" t="n">
        <v>31</v>
      </c>
      <c r="G18" s="7" t="n">
        <v>0</v>
      </c>
      <c r="H18" s="7" t="n">
        <v>0</v>
      </c>
      <c r="I18" s="7" t="n">
        <v>0</v>
      </c>
      <c r="J18" s="7" t="n">
        <v>32</v>
      </c>
      <c r="K18" s="7">
        <f>ROUND(J18*BP18/100,0)*100</f>
        <v/>
      </c>
      <c r="L18" s="7" t="n">
        <v>0</v>
      </c>
      <c r="M18" s="7">
        <f>E18-K18</f>
        <v/>
      </c>
      <c r="N18" s="7" t="n">
        <v>4</v>
      </c>
      <c r="O18" s="7" t="n">
        <v>41272.5</v>
      </c>
      <c r="P18" s="7" t="n">
        <v>25</v>
      </c>
      <c r="Q18" s="7" t="n">
        <v>0</v>
      </c>
      <c r="R18" s="7" t="n">
        <v>0</v>
      </c>
      <c r="S18" s="7" t="n">
        <v>1</v>
      </c>
      <c r="T18" s="7" t="n">
        <v>32</v>
      </c>
      <c r="U18" s="7">
        <f>ROUND(T18*BP18/100,0)*100</f>
        <v/>
      </c>
      <c r="V18" s="7" t="n">
        <v>0</v>
      </c>
      <c r="W18" s="7">
        <f>O18-U18</f>
        <v/>
      </c>
      <c r="X18" s="7" t="n">
        <v>1</v>
      </c>
      <c r="Y18" s="7" t="n">
        <v>43822.25</v>
      </c>
      <c r="Z18" s="7" t="n">
        <v>27</v>
      </c>
      <c r="AA18" s="7" t="n">
        <v>0</v>
      </c>
      <c r="AB18" s="7" t="n">
        <v>0</v>
      </c>
      <c r="AC18" s="7" t="n">
        <v>1</v>
      </c>
      <c r="AD18" s="7" t="n">
        <v>32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3</v>
      </c>
      <c r="AI18" s="7" t="n">
        <v>36417.25</v>
      </c>
      <c r="AJ18" s="7" t="n">
        <v>22</v>
      </c>
      <c r="AK18" s="7" t="n">
        <v>0</v>
      </c>
      <c r="AL18" s="7" t="n">
        <v>0</v>
      </c>
      <c r="AM18" s="7" t="n">
        <v>0</v>
      </c>
      <c r="AN18" s="7" t="n">
        <v>32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3</v>
      </c>
      <c r="AS18" s="7" t="n">
        <v>16602.75</v>
      </c>
      <c r="AT18" s="7" t="n">
        <v>10</v>
      </c>
      <c r="AU18" s="7" t="n">
        <v>0</v>
      </c>
      <c r="AV18" s="7" t="n">
        <v>0</v>
      </c>
      <c r="AW18" s="7" t="n">
        <v>0</v>
      </c>
      <c r="AX18" s="7" t="n">
        <v>9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1592.454248366013</v>
      </c>
      <c r="BQ18" s="7">
        <f>BO18/30*30</f>
        <v/>
      </c>
      <c r="BR18" s="7">
        <f>IFERROR(BL18/BE18,0)</f>
        <v/>
      </c>
    </row>
    <row r="19">
      <c r="A19" s="6" t="n">
        <v>9</v>
      </c>
      <c r="B19" s="6" t="inlineStr">
        <is>
          <t>2026-03-01</t>
        </is>
      </c>
      <c r="C19" s="6" t="inlineStr">
        <is>
          <t>ПТ</t>
        </is>
      </c>
      <c r="D19" s="6" t="inlineStr">
        <is>
          <t>Борисова Алина Владимировна</t>
        </is>
      </c>
      <c r="E19" s="7" t="n">
        <v>10287</v>
      </c>
      <c r="F19" s="7" t="n">
        <v>6</v>
      </c>
      <c r="G19" s="7" t="n">
        <v>0</v>
      </c>
      <c r="H19" s="7" t="n">
        <v>0</v>
      </c>
      <c r="I19" s="7" t="n">
        <v>0</v>
      </c>
      <c r="J19" s="7" t="n">
        <v>5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17847</v>
      </c>
      <c r="P19" s="7" t="n">
        <v>10</v>
      </c>
      <c r="Q19" s="7" t="n">
        <v>0</v>
      </c>
      <c r="R19" s="7" t="n">
        <v>0</v>
      </c>
      <c r="S19" s="7" t="n">
        <v>0</v>
      </c>
      <c r="T19" s="7" t="n">
        <v>5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3780</v>
      </c>
      <c r="Z19" s="7" t="n">
        <v>3</v>
      </c>
      <c r="AA19" s="7" t="n">
        <v>0</v>
      </c>
      <c r="AB19" s="7" t="n">
        <v>0</v>
      </c>
      <c r="AC19" s="7" t="n">
        <v>1</v>
      </c>
      <c r="AD19" s="7" t="n">
        <v>5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10463.5</v>
      </c>
      <c r="AJ19" s="7" t="n">
        <v>6</v>
      </c>
      <c r="AK19" s="7" t="n">
        <v>0</v>
      </c>
      <c r="AL19" s="7" t="n">
        <v>0</v>
      </c>
      <c r="AM19" s="7" t="n">
        <v>0</v>
      </c>
      <c r="AN19" s="7" t="n">
        <v>5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3353.5</v>
      </c>
      <c r="AT19" s="7" t="n">
        <v>2</v>
      </c>
      <c r="AU19" s="7" t="n">
        <v>0</v>
      </c>
      <c r="AV19" s="7" t="n">
        <v>0</v>
      </c>
      <c r="AW19" s="7" t="n">
        <v>0</v>
      </c>
      <c r="AX19" s="7" t="n">
        <v>2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1340.08</v>
      </c>
      <c r="BQ19" s="7">
        <f>BO19/30*30</f>
        <v/>
      </c>
      <c r="BR19" s="7">
        <f>IFERROR(BL19/BE19,0)</f>
        <v/>
      </c>
    </row>
    <row r="20">
      <c r="A20" s="6" t="n">
        <v>10</v>
      </c>
      <c r="B20" s="6" t="inlineStr">
        <is>
          <t>2026-03-01</t>
        </is>
      </c>
      <c r="C20" s="6" t="inlineStr">
        <is>
          <t>ПТ</t>
        </is>
      </c>
      <c r="D20" s="6" t="inlineStr">
        <is>
          <t>Быстрова Наталья Сергеевна</t>
        </is>
      </c>
      <c r="E20" s="7" t="n">
        <v>11819.5</v>
      </c>
      <c r="F20" s="7" t="n">
        <v>7</v>
      </c>
      <c r="G20" s="7" t="n">
        <v>0</v>
      </c>
      <c r="H20" s="7" t="n">
        <v>0</v>
      </c>
      <c r="I20" s="7" t="n">
        <v>0</v>
      </c>
      <c r="J20" s="7" t="n">
        <v>10</v>
      </c>
      <c r="K20" s="7">
        <f>ROUND(J20*BP20/100,0)*100</f>
        <v/>
      </c>
      <c r="L20" s="7" t="n">
        <v>0</v>
      </c>
      <c r="M20" s="7">
        <f>E20-K20</f>
        <v/>
      </c>
      <c r="N20" s="7" t="n">
        <v>1</v>
      </c>
      <c r="O20" s="7" t="n">
        <v>14991</v>
      </c>
      <c r="P20" s="7" t="n">
        <v>9</v>
      </c>
      <c r="Q20" s="7" t="n">
        <v>0</v>
      </c>
      <c r="R20" s="7" t="n">
        <v>0</v>
      </c>
      <c r="S20" s="7" t="n">
        <v>0</v>
      </c>
      <c r="T20" s="7" t="n">
        <v>10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13022.5</v>
      </c>
      <c r="Z20" s="7" t="n">
        <v>9</v>
      </c>
      <c r="AA20" s="7" t="n">
        <v>0</v>
      </c>
      <c r="AB20" s="7" t="n">
        <v>0</v>
      </c>
      <c r="AC20" s="7" t="n">
        <v>0</v>
      </c>
      <c r="AD20" s="7" t="n">
        <v>10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5061.5</v>
      </c>
      <c r="AJ20" s="7" t="n">
        <v>3</v>
      </c>
      <c r="AK20" s="7" t="n">
        <v>0</v>
      </c>
      <c r="AL20" s="7" t="n">
        <v>0</v>
      </c>
      <c r="AM20" s="7" t="n">
        <v>0</v>
      </c>
      <c r="AN20" s="7" t="n">
        <v>10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5156</v>
      </c>
      <c r="AT20" s="7" t="n">
        <v>3</v>
      </c>
      <c r="AU20" s="7" t="n">
        <v>0</v>
      </c>
      <c r="AV20" s="7" t="n">
        <v>0</v>
      </c>
      <c r="AW20" s="7" t="n">
        <v>0</v>
      </c>
      <c r="AX20" s="7" t="n">
        <v>3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1613.239130434783</v>
      </c>
      <c r="BQ20" s="7">
        <f>BO20/30*30</f>
        <v/>
      </c>
      <c r="BR20" s="7">
        <f>IFERROR(BL20/BE20,0)</f>
        <v/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Галкин Никита Игоревич</t>
        </is>
      </c>
      <c r="E21" s="7" t="n">
        <v>70134.75</v>
      </c>
      <c r="F21" s="7" t="n">
        <v>30</v>
      </c>
      <c r="G21" s="7" t="n">
        <v>0</v>
      </c>
      <c r="H21" s="7" t="n">
        <v>0</v>
      </c>
      <c r="I21" s="7" t="n">
        <v>1</v>
      </c>
      <c r="J21" s="7" t="n">
        <v>29</v>
      </c>
      <c r="K21" s="7">
        <f>ROUND(J21*BP21/100,0)*100</f>
        <v/>
      </c>
      <c r="L21" s="7" t="n">
        <v>0</v>
      </c>
      <c r="M21" s="7">
        <f>E21-K21</f>
        <v/>
      </c>
      <c r="N21" s="7" t="n">
        <v>4</v>
      </c>
      <c r="O21" s="7" t="n">
        <v>71128.59</v>
      </c>
      <c r="P21" s="7" t="n">
        <v>31</v>
      </c>
      <c r="Q21" s="7" t="n">
        <v>0</v>
      </c>
      <c r="R21" s="7" t="n">
        <v>0</v>
      </c>
      <c r="S21" s="7" t="n">
        <v>0</v>
      </c>
      <c r="T21" s="7" t="n">
        <v>29</v>
      </c>
      <c r="U21" s="7">
        <f>ROUND(T21*BP21/100,0)*100</f>
        <v/>
      </c>
      <c r="V21" s="7" t="n">
        <v>0</v>
      </c>
      <c r="W21" s="7">
        <f>O21-U21</f>
        <v/>
      </c>
      <c r="X21" s="7" t="n">
        <v>1</v>
      </c>
      <c r="Y21" s="7" t="n">
        <v>64658.92</v>
      </c>
      <c r="Z21" s="7" t="n">
        <v>28</v>
      </c>
      <c r="AA21" s="7" t="n">
        <v>0</v>
      </c>
      <c r="AB21" s="7" t="n">
        <v>0</v>
      </c>
      <c r="AC21" s="7" t="n">
        <v>0</v>
      </c>
      <c r="AD21" s="7" t="n">
        <v>29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1</v>
      </c>
      <c r="AI21" s="7" t="n">
        <v>73317.92</v>
      </c>
      <c r="AJ21" s="7" t="n">
        <v>31</v>
      </c>
      <c r="AK21" s="7" t="n">
        <v>0</v>
      </c>
      <c r="AL21" s="7" t="n">
        <v>0</v>
      </c>
      <c r="AM21" s="7" t="n">
        <v>0</v>
      </c>
      <c r="AN21" s="7" t="n">
        <v>29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16847.91</v>
      </c>
      <c r="AT21" s="7" t="n">
        <v>7</v>
      </c>
      <c r="AU21" s="7" t="n">
        <v>0</v>
      </c>
      <c r="AV21" s="7" t="n">
        <v>0</v>
      </c>
      <c r="AW21" s="7" t="n">
        <v>0</v>
      </c>
      <c r="AX21" s="7" t="n">
        <v>8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2281.318493150685</v>
      </c>
      <c r="BQ21" s="7">
        <f>BO21/30*30</f>
        <v/>
      </c>
      <c r="BR21" s="7">
        <f>IFERROR(BL21/BE21,0)</f>
        <v/>
      </c>
    </row>
    <row r="22">
      <c r="A22" s="6" t="n">
        <v>12</v>
      </c>
      <c r="B22" s="6" t="inlineStr">
        <is>
          <t>2026-03-01</t>
        </is>
      </c>
      <c r="C22" s="6" t="inlineStr">
        <is>
          <t>ПТ</t>
        </is>
      </c>
      <c r="D22" s="6" t="inlineStr">
        <is>
          <t>Гордиенко Диана Сергеевна</t>
        </is>
      </c>
      <c r="E22" s="7" t="n">
        <v>8841.5</v>
      </c>
      <c r="F22" s="7" t="n">
        <v>5</v>
      </c>
      <c r="G22" s="7" t="n">
        <v>0</v>
      </c>
      <c r="H22" s="7" t="n">
        <v>0</v>
      </c>
      <c r="I22" s="7" t="n">
        <v>2</v>
      </c>
      <c r="J22" s="7" t="n">
        <v>0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10448</v>
      </c>
      <c r="P22" s="7" t="n">
        <v>6</v>
      </c>
      <c r="Q22" s="7" t="n">
        <v>0</v>
      </c>
      <c r="R22" s="7" t="n">
        <v>0</v>
      </c>
      <c r="S22" s="7" t="n">
        <v>0</v>
      </c>
      <c r="T22" s="7" t="n">
        <v>0</v>
      </c>
      <c r="U22" s="7">
        <f>ROUND(T22*BP22/100,0)*100</f>
        <v/>
      </c>
      <c r="V22" s="7" t="n">
        <v>0</v>
      </c>
      <c r="W22" s="7">
        <f>O22-U22</f>
        <v/>
      </c>
      <c r="X22" s="7" t="n">
        <v>0</v>
      </c>
      <c r="Y22" s="7" t="n">
        <v>8395.5</v>
      </c>
      <c r="Z22" s="7" t="n">
        <v>6</v>
      </c>
      <c r="AA22" s="7" t="n">
        <v>0</v>
      </c>
      <c r="AB22" s="7" t="n">
        <v>0</v>
      </c>
      <c r="AC22" s="7" t="n">
        <v>1</v>
      </c>
      <c r="AD22" s="7" t="n">
        <v>0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0</v>
      </c>
      <c r="AI22" s="7" t="n">
        <v>13232.5</v>
      </c>
      <c r="AJ22" s="7" t="n">
        <v>8</v>
      </c>
      <c r="AK22" s="7" t="n">
        <v>0</v>
      </c>
      <c r="AL22" s="7" t="n">
        <v>0</v>
      </c>
      <c r="AM22" s="7" t="n">
        <v>1</v>
      </c>
      <c r="AN22" s="7" t="n">
        <v>0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1606.5</v>
      </c>
      <c r="AT22" s="7" t="n">
        <v>1</v>
      </c>
      <c r="AU22" s="7" t="n">
        <v>0</v>
      </c>
      <c r="AV22" s="7" t="n">
        <v>0</v>
      </c>
      <c r="AW22" s="7" t="n">
        <v>1</v>
      </c>
      <c r="AX22" s="7" t="n">
        <v>0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1835.833333333333</v>
      </c>
      <c r="BQ22" s="7">
        <f>BO22/30*30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ПТ</t>
        </is>
      </c>
      <c r="D23" s="6" t="inlineStr">
        <is>
          <t>Гукасян Светлана Гамлетовна</t>
        </is>
      </c>
      <c r="E23" s="7" t="n">
        <v>12505.75</v>
      </c>
      <c r="F23" s="7" t="n">
        <v>10</v>
      </c>
      <c r="G23" s="7" t="n">
        <v>9520</v>
      </c>
      <c r="H23" s="7" t="n">
        <v>8</v>
      </c>
      <c r="I23" s="7" t="n">
        <v>8</v>
      </c>
      <c r="J23" s="7" t="n">
        <v>25</v>
      </c>
      <c r="K23" s="7">
        <f>ROUND(J23*BP23/100,0)*100</f>
        <v/>
      </c>
      <c r="L23" s="7" t="n">
        <v>0</v>
      </c>
      <c r="M23" s="7">
        <f>E23-K23</f>
        <v/>
      </c>
      <c r="N23" s="7" t="n">
        <v>1</v>
      </c>
      <c r="O23" s="7" t="n">
        <v>27396.5</v>
      </c>
      <c r="P23" s="7" t="n">
        <v>17</v>
      </c>
      <c r="Q23" s="7" t="n">
        <v>4760</v>
      </c>
      <c r="R23" s="7" t="n">
        <v>4</v>
      </c>
      <c r="S23" s="7" t="n">
        <v>1</v>
      </c>
      <c r="T23" s="7" t="n">
        <v>25</v>
      </c>
      <c r="U23" s="7">
        <f>ROUND(T23*BP23/100,0)*100</f>
        <v/>
      </c>
      <c r="V23" s="7" t="n">
        <v>0</v>
      </c>
      <c r="W23" s="7">
        <f>O23-U23</f>
        <v/>
      </c>
      <c r="X23" s="7" t="n">
        <v>1</v>
      </c>
      <c r="Y23" s="7" t="n">
        <v>40858.13</v>
      </c>
      <c r="Z23" s="7" t="n">
        <v>22</v>
      </c>
      <c r="AA23" s="7" t="n">
        <v>3570</v>
      </c>
      <c r="AB23" s="7" t="n">
        <v>3</v>
      </c>
      <c r="AC23" s="7" t="n">
        <v>0</v>
      </c>
      <c r="AD23" s="7" t="n">
        <v>25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1</v>
      </c>
      <c r="AI23" s="7" t="n">
        <v>39787.12</v>
      </c>
      <c r="AJ23" s="7" t="n">
        <v>21</v>
      </c>
      <c r="AK23" s="7" t="n">
        <v>7140</v>
      </c>
      <c r="AL23" s="7" t="n">
        <v>6</v>
      </c>
      <c r="AM23" s="7" t="n">
        <v>0</v>
      </c>
      <c r="AN23" s="7" t="n">
        <v>25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3</v>
      </c>
      <c r="AS23" s="7" t="n">
        <v>13491.25</v>
      </c>
      <c r="AT23" s="7" t="n">
        <v>7</v>
      </c>
      <c r="AU23" s="7" t="n">
        <v>0</v>
      </c>
      <c r="AV23" s="7" t="n">
        <v>0</v>
      </c>
      <c r="AW23" s="7" t="n">
        <v>0</v>
      </c>
      <c r="AX23" s="7" t="n">
        <v>7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2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1917.193277310924</v>
      </c>
      <c r="BQ23" s="7">
        <f>BO23/30*30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Денисенко Никита Денисович</t>
        </is>
      </c>
      <c r="E24" s="7" t="n">
        <v>9878.5</v>
      </c>
      <c r="F24" s="7" t="n">
        <v>5</v>
      </c>
      <c r="G24" s="7" t="n">
        <v>3570</v>
      </c>
      <c r="H24" s="7" t="n">
        <v>3</v>
      </c>
      <c r="I24" s="7" t="n">
        <v>0</v>
      </c>
      <c r="J24" s="7" t="n">
        <v>10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11740</v>
      </c>
      <c r="P24" s="7" t="n">
        <v>6</v>
      </c>
      <c r="Q24" s="7" t="n">
        <v>1190</v>
      </c>
      <c r="R24" s="7" t="n">
        <v>1</v>
      </c>
      <c r="S24" s="7" t="n">
        <v>0</v>
      </c>
      <c r="T24" s="7" t="n">
        <v>10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19496</v>
      </c>
      <c r="Z24" s="7" t="n">
        <v>10</v>
      </c>
      <c r="AA24" s="7" t="n">
        <v>0</v>
      </c>
      <c r="AB24" s="7" t="n">
        <v>0</v>
      </c>
      <c r="AC24" s="7" t="n">
        <v>0</v>
      </c>
      <c r="AD24" s="7" t="n">
        <v>10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11653.25</v>
      </c>
      <c r="AJ24" s="7" t="n">
        <v>7</v>
      </c>
      <c r="AK24" s="7" t="n">
        <v>0</v>
      </c>
      <c r="AL24" s="7" t="n">
        <v>0</v>
      </c>
      <c r="AM24" s="7" t="n">
        <v>0</v>
      </c>
      <c r="AN24" s="7" t="n">
        <v>10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7886.5</v>
      </c>
      <c r="AT24" s="7" t="n">
        <v>6</v>
      </c>
      <c r="AU24" s="7" t="n">
        <v>1190</v>
      </c>
      <c r="AV24" s="7" t="n">
        <v>1</v>
      </c>
      <c r="AW24" s="7" t="n">
        <v>0</v>
      </c>
      <c r="AX24" s="7" t="n">
        <v>3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1827.555</v>
      </c>
      <c r="BQ24" s="7">
        <f>BO24/30*30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Долюк Юлия Павловна</t>
        </is>
      </c>
      <c r="E25" s="7" t="n">
        <v>31175.75</v>
      </c>
      <c r="F25" s="7" t="n">
        <v>23</v>
      </c>
      <c r="G25" s="7" t="n">
        <v>0</v>
      </c>
      <c r="H25" s="7" t="n">
        <v>0</v>
      </c>
      <c r="I25" s="7" t="n">
        <v>1</v>
      </c>
      <c r="J25" s="7" t="n">
        <v>20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31613.75</v>
      </c>
      <c r="P25" s="7" t="n">
        <v>19</v>
      </c>
      <c r="Q25" s="7" t="n">
        <v>0</v>
      </c>
      <c r="R25" s="7" t="n">
        <v>0</v>
      </c>
      <c r="S25" s="7" t="n">
        <v>0</v>
      </c>
      <c r="T25" s="7" t="n">
        <v>20</v>
      </c>
      <c r="U25" s="7">
        <f>ROUND(T25*BP25/100,0)*100</f>
        <v/>
      </c>
      <c r="V25" s="7" t="n">
        <v>0</v>
      </c>
      <c r="W25" s="7">
        <f>O25-U25</f>
        <v/>
      </c>
      <c r="X25" s="7" t="n">
        <v>1</v>
      </c>
      <c r="Y25" s="7" t="n">
        <v>32196.25</v>
      </c>
      <c r="Z25" s="7" t="n">
        <v>19</v>
      </c>
      <c r="AA25" s="7" t="n">
        <v>0</v>
      </c>
      <c r="AB25" s="7" t="n">
        <v>0</v>
      </c>
      <c r="AC25" s="7" t="n">
        <v>0</v>
      </c>
      <c r="AD25" s="7" t="n">
        <v>20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1</v>
      </c>
      <c r="AI25" s="7" t="n">
        <v>27868.75</v>
      </c>
      <c r="AJ25" s="7" t="n">
        <v>17</v>
      </c>
      <c r="AK25" s="7" t="n">
        <v>0</v>
      </c>
      <c r="AL25" s="7" t="n">
        <v>0</v>
      </c>
      <c r="AM25" s="7" t="n">
        <v>0</v>
      </c>
      <c r="AN25" s="7" t="n">
        <v>20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4929.5</v>
      </c>
      <c r="AT25" s="7" t="n">
        <v>3</v>
      </c>
      <c r="AU25" s="7" t="n">
        <v>0</v>
      </c>
      <c r="AV25" s="7" t="n">
        <v>0</v>
      </c>
      <c r="AW25" s="7" t="n">
        <v>0</v>
      </c>
      <c r="AX25" s="7" t="n">
        <v>6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1669.620588235294</v>
      </c>
      <c r="BQ25" s="7">
        <f>BO25/30*30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ПТ</t>
        </is>
      </c>
      <c r="D26" s="6" t="inlineStr">
        <is>
          <t>Исмайлова Анна Михайловна</t>
        </is>
      </c>
      <c r="E26" s="7" t="n">
        <v>18943.5</v>
      </c>
      <c r="F26" s="7" t="n">
        <v>10</v>
      </c>
      <c r="G26" s="7" t="n">
        <v>0</v>
      </c>
      <c r="H26" s="7" t="n">
        <v>0</v>
      </c>
      <c r="I26" s="7" t="n">
        <v>0</v>
      </c>
      <c r="J26" s="7" t="n">
        <v>14</v>
      </c>
      <c r="K26" s="7">
        <f>ROUND(J26*BP26/100,0)*100</f>
        <v/>
      </c>
      <c r="L26" s="7" t="n">
        <v>0</v>
      </c>
      <c r="M26" s="7">
        <f>E26-K26</f>
        <v/>
      </c>
      <c r="N26" s="7" t="n">
        <v>2</v>
      </c>
      <c r="O26" s="7" t="n">
        <v>20389.75</v>
      </c>
      <c r="P26" s="7" t="n">
        <v>11</v>
      </c>
      <c r="Q26" s="7" t="n">
        <v>0</v>
      </c>
      <c r="R26" s="7" t="n">
        <v>0</v>
      </c>
      <c r="S26" s="7" t="n">
        <v>0</v>
      </c>
      <c r="T26" s="7" t="n">
        <v>14</v>
      </c>
      <c r="U26" s="7">
        <f>ROUND(T26*BP26/100,0)*100</f>
        <v/>
      </c>
      <c r="V26" s="7" t="n">
        <v>0</v>
      </c>
      <c r="W26" s="7">
        <f>O26-U26</f>
        <v/>
      </c>
      <c r="X26" s="7" t="n">
        <v>3</v>
      </c>
      <c r="Y26" s="7" t="n">
        <v>24573.5</v>
      </c>
      <c r="Z26" s="7" t="n">
        <v>13</v>
      </c>
      <c r="AA26" s="7" t="n">
        <v>0</v>
      </c>
      <c r="AB26" s="7" t="n">
        <v>0</v>
      </c>
      <c r="AC26" s="7" t="n">
        <v>0</v>
      </c>
      <c r="AD26" s="7" t="n">
        <v>14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1</v>
      </c>
      <c r="AI26" s="7" t="n">
        <v>43238.25</v>
      </c>
      <c r="AJ26" s="7" t="n">
        <v>22</v>
      </c>
      <c r="AK26" s="7" t="n">
        <v>0</v>
      </c>
      <c r="AL26" s="7" t="n">
        <v>0</v>
      </c>
      <c r="AM26" s="7" t="n">
        <v>0</v>
      </c>
      <c r="AN26" s="7" t="n">
        <v>14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2</v>
      </c>
      <c r="AS26" s="7" t="n">
        <v>13819.75</v>
      </c>
      <c r="AT26" s="7" t="n">
        <v>7</v>
      </c>
      <c r="AU26" s="7" t="n">
        <v>0</v>
      </c>
      <c r="AV26" s="7" t="n">
        <v>0</v>
      </c>
      <c r="AW26" s="7" t="n">
        <v>0</v>
      </c>
      <c r="AX26" s="7" t="n">
        <v>4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2065.265818181818</v>
      </c>
      <c r="BQ26" s="7">
        <f>BO26/30*30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ПТ</t>
        </is>
      </c>
      <c r="D27" s="6" t="inlineStr">
        <is>
          <t>Кравцова Дарья Сергеевна</t>
        </is>
      </c>
      <c r="E27" s="7" t="n">
        <v>16062.25</v>
      </c>
      <c r="F27" s="7" t="n">
        <v>10</v>
      </c>
      <c r="G27" s="7" t="n">
        <v>1030</v>
      </c>
      <c r="H27" s="7" t="n">
        <v>1</v>
      </c>
      <c r="I27" s="7" t="n">
        <v>0</v>
      </c>
      <c r="J27" s="7" t="n">
        <v>10</v>
      </c>
      <c r="K27" s="7">
        <f>ROUND(J27*BP27/100,0)*100</f>
        <v/>
      </c>
      <c r="L27" s="7" t="n">
        <v>0</v>
      </c>
      <c r="M27" s="7">
        <f>E27-K27</f>
        <v/>
      </c>
      <c r="N27" s="7" t="n">
        <v>3</v>
      </c>
      <c r="O27" s="7" t="n">
        <v>14944.5</v>
      </c>
      <c r="P27" s="7" t="n">
        <v>9</v>
      </c>
      <c r="Q27" s="7" t="n">
        <v>3090</v>
      </c>
      <c r="R27" s="7" t="n">
        <v>3</v>
      </c>
      <c r="S27" s="7" t="n">
        <v>0</v>
      </c>
      <c r="T27" s="7" t="n">
        <v>10</v>
      </c>
      <c r="U27" s="7">
        <f>ROUND(T27*BP27/100,0)*100</f>
        <v/>
      </c>
      <c r="V27" s="7" t="n">
        <v>0</v>
      </c>
      <c r="W27" s="7">
        <f>O27-U27</f>
        <v/>
      </c>
      <c r="X27" s="7" t="n">
        <v>2</v>
      </c>
      <c r="Y27" s="7" t="n">
        <v>17017.5</v>
      </c>
      <c r="Z27" s="7" t="n">
        <v>11</v>
      </c>
      <c r="AA27" s="7" t="n">
        <v>3090</v>
      </c>
      <c r="AB27" s="7" t="n">
        <v>3</v>
      </c>
      <c r="AC27" s="7" t="n">
        <v>1</v>
      </c>
      <c r="AD27" s="7" t="n">
        <v>10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4</v>
      </c>
      <c r="AI27" s="7" t="n">
        <v>11874</v>
      </c>
      <c r="AJ27" s="7" t="n">
        <v>8</v>
      </c>
      <c r="AK27" s="7" t="n">
        <v>0</v>
      </c>
      <c r="AL27" s="7" t="n">
        <v>0</v>
      </c>
      <c r="AM27" s="7" t="n">
        <v>0</v>
      </c>
      <c r="AN27" s="7" t="n">
        <v>10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1</v>
      </c>
      <c r="AS27" s="7" t="n">
        <v>6705.5</v>
      </c>
      <c r="AT27" s="7" t="n">
        <v>4</v>
      </c>
      <c r="AU27" s="7" t="n">
        <v>1030</v>
      </c>
      <c r="AV27" s="7" t="n">
        <v>1</v>
      </c>
      <c r="AW27" s="7" t="n">
        <v>0</v>
      </c>
      <c r="AX27" s="7" t="n">
        <v>3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1497.573820224719</v>
      </c>
      <c r="BQ27" s="7">
        <f>BO27/30*30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ПТ</t>
        </is>
      </c>
      <c r="D28" s="6" t="inlineStr">
        <is>
          <t>Кузьмина Валентина Юрьевна</t>
        </is>
      </c>
      <c r="E28" s="7" t="n">
        <v>0</v>
      </c>
      <c r="F28" s="7" t="n">
        <v>0</v>
      </c>
      <c r="G28" s="7" t="n">
        <v>0</v>
      </c>
      <c r="H28" s="7" t="n">
        <v>0</v>
      </c>
      <c r="I28" s="7" t="n">
        <v>0</v>
      </c>
      <c r="J28" s="7" t="n">
        <v>11</v>
      </c>
      <c r="K28" s="7">
        <f>ROUND(J28*BP28/100,0)*100</f>
        <v/>
      </c>
      <c r="L28" s="7" t="n">
        <v>0</v>
      </c>
      <c r="M28" s="7">
        <f>E28-K28</f>
        <v/>
      </c>
      <c r="N28" s="7" t="n">
        <v>0</v>
      </c>
      <c r="O28" s="7" t="n">
        <v>1950</v>
      </c>
      <c r="P28" s="7" t="n">
        <v>1</v>
      </c>
      <c r="Q28" s="7" t="n">
        <v>0</v>
      </c>
      <c r="R28" s="7" t="n">
        <v>0</v>
      </c>
      <c r="S28" s="7" t="n">
        <v>0</v>
      </c>
      <c r="T28" s="7" t="n">
        <v>11</v>
      </c>
      <c r="U28" s="7">
        <f>ROUND(T28*BP28/100,0)*100</f>
        <v/>
      </c>
      <c r="V28" s="7" t="n">
        <v>0</v>
      </c>
      <c r="W28" s="7">
        <f>O28-U28</f>
        <v/>
      </c>
      <c r="X28" s="7" t="n">
        <v>1</v>
      </c>
      <c r="Y28" s="7" t="n">
        <v>0</v>
      </c>
      <c r="Z28" s="7" t="n">
        <v>0</v>
      </c>
      <c r="AA28" s="7" t="n">
        <v>0</v>
      </c>
      <c r="AB28" s="7" t="n">
        <v>0</v>
      </c>
      <c r="AC28" s="7" t="n">
        <v>0</v>
      </c>
      <c r="AD28" s="7" t="n">
        <v>11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0</v>
      </c>
      <c r="AJ28" s="7" t="n">
        <v>0</v>
      </c>
      <c r="AK28" s="7" t="n">
        <v>0</v>
      </c>
      <c r="AL28" s="7" t="n">
        <v>0</v>
      </c>
      <c r="AM28" s="7" t="n">
        <v>0</v>
      </c>
      <c r="AN28" s="7" t="n">
        <v>11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12500</v>
      </c>
      <c r="AT28" s="7" t="n">
        <v>6</v>
      </c>
      <c r="AU28" s="7" t="n">
        <v>0</v>
      </c>
      <c r="AV28" s="7" t="n">
        <v>0</v>
      </c>
      <c r="AW28" s="7" t="n">
        <v>0</v>
      </c>
      <c r="AX28" s="7" t="n">
        <v>3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11900</v>
      </c>
      <c r="BO28" s="7">
        <f>BL28+BM28+BN28</f>
        <v/>
      </c>
      <c r="BP28" s="7" t="n">
        <v>1609.760869565217</v>
      </c>
      <c r="BQ28" s="7">
        <f>BO28/30*30</f>
        <v/>
      </c>
      <c r="BR28" s="7">
        <f>IFERROR(BL28/BE28,0)</f>
        <v/>
      </c>
    </row>
    <row r="29">
      <c r="A29" s="6" t="n">
        <v>19</v>
      </c>
      <c r="B29" s="6" t="inlineStr">
        <is>
          <t>2026-03-01</t>
        </is>
      </c>
      <c r="C29" s="6" t="inlineStr">
        <is>
          <t>ПТ</t>
        </is>
      </c>
      <c r="D29" s="6" t="inlineStr">
        <is>
          <t>Лигаева Вера Алексеевна</t>
        </is>
      </c>
      <c r="E29" s="7" t="n">
        <v>10161.25</v>
      </c>
      <c r="F29" s="7" t="n">
        <v>5</v>
      </c>
      <c r="G29" s="7" t="n">
        <v>0</v>
      </c>
      <c r="H29" s="7" t="n">
        <v>0</v>
      </c>
      <c r="I29" s="7" t="n">
        <v>4</v>
      </c>
      <c r="J29" s="7" t="n">
        <v>13</v>
      </c>
      <c r="K29" s="7">
        <f>ROUND(J29*BP29/100,0)*100</f>
        <v/>
      </c>
      <c r="L29" s="7" t="n">
        <v>0</v>
      </c>
      <c r="M29" s="7">
        <f>E29-K29</f>
        <v/>
      </c>
      <c r="N29" s="7" t="n">
        <v>4</v>
      </c>
      <c r="O29" s="7" t="n">
        <v>17689.17</v>
      </c>
      <c r="P29" s="7" t="n">
        <v>10</v>
      </c>
      <c r="Q29" s="7" t="n">
        <v>0</v>
      </c>
      <c r="R29" s="7" t="n">
        <v>0</v>
      </c>
      <c r="S29" s="7" t="n">
        <v>0</v>
      </c>
      <c r="T29" s="7" t="n">
        <v>13</v>
      </c>
      <c r="U29" s="7">
        <f>ROUND(T29*BP29/100,0)*100</f>
        <v/>
      </c>
      <c r="V29" s="7" t="n">
        <v>0</v>
      </c>
      <c r="W29" s="7">
        <f>O29-U29</f>
        <v/>
      </c>
      <c r="X29" s="7" t="n">
        <v>2</v>
      </c>
      <c r="Y29" s="7" t="n">
        <v>15597.71</v>
      </c>
      <c r="Z29" s="7" t="n">
        <v>8</v>
      </c>
      <c r="AA29" s="7" t="n">
        <v>0</v>
      </c>
      <c r="AB29" s="7" t="n">
        <v>0</v>
      </c>
      <c r="AC29" s="7" t="n">
        <v>0</v>
      </c>
      <c r="AD29" s="7" t="n">
        <v>13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3</v>
      </c>
      <c r="AI29" s="7" t="n">
        <v>10950</v>
      </c>
      <c r="AJ29" s="7" t="n">
        <v>6</v>
      </c>
      <c r="AK29" s="7" t="n">
        <v>0</v>
      </c>
      <c r="AL29" s="7" t="n">
        <v>0</v>
      </c>
      <c r="AM29" s="7" t="n">
        <v>0</v>
      </c>
      <c r="AN29" s="7" t="n">
        <v>13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3</v>
      </c>
      <c r="AS29" s="7" t="n">
        <v>7465.53</v>
      </c>
      <c r="AT29" s="7" t="n">
        <v>4</v>
      </c>
      <c r="AU29" s="7" t="n">
        <v>1190</v>
      </c>
      <c r="AV29" s="7" t="n">
        <v>1</v>
      </c>
      <c r="AW29" s="7" t="n">
        <v>0</v>
      </c>
      <c r="AX29" s="7" t="n">
        <v>4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1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2047.558139534884</v>
      </c>
      <c r="BQ29" s="7">
        <f>BO29/30*30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ПТ</t>
        </is>
      </c>
      <c r="D30" s="6" t="inlineStr">
        <is>
          <t>Мазбутов Мазбут Шодибоевич</t>
        </is>
      </c>
      <c r="E30" s="7" t="n">
        <v>3455</v>
      </c>
      <c r="F30" s="7" t="n">
        <v>2</v>
      </c>
      <c r="G30" s="7" t="n">
        <v>0</v>
      </c>
      <c r="H30" s="7" t="n">
        <v>0</v>
      </c>
      <c r="I30" s="7" t="n">
        <v>0</v>
      </c>
      <c r="J30" s="7" t="n">
        <v>4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5182.5</v>
      </c>
      <c r="P30" s="7" t="n">
        <v>3</v>
      </c>
      <c r="Q30" s="7" t="n">
        <v>0</v>
      </c>
      <c r="R30" s="7" t="n">
        <v>0</v>
      </c>
      <c r="S30" s="7" t="n">
        <v>1</v>
      </c>
      <c r="T30" s="7" t="n">
        <v>4</v>
      </c>
      <c r="U30" s="7">
        <f>ROUND(T30*BP30/100,0)*100</f>
        <v/>
      </c>
      <c r="V30" s="7" t="n">
        <v>0</v>
      </c>
      <c r="W30" s="7">
        <f>O30-U30</f>
        <v/>
      </c>
      <c r="X30" s="7" t="n">
        <v>0</v>
      </c>
      <c r="Y30" s="7" t="n">
        <v>8800</v>
      </c>
      <c r="Z30" s="7" t="n">
        <v>5</v>
      </c>
      <c r="AA30" s="7" t="n">
        <v>0</v>
      </c>
      <c r="AB30" s="7" t="n">
        <v>0</v>
      </c>
      <c r="AC30" s="7" t="n">
        <v>0</v>
      </c>
      <c r="AD30" s="7" t="n">
        <v>4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3617.5</v>
      </c>
      <c r="AJ30" s="7" t="n">
        <v>2</v>
      </c>
      <c r="AK30" s="7" t="n">
        <v>0</v>
      </c>
      <c r="AL30" s="7" t="n">
        <v>0</v>
      </c>
      <c r="AM30" s="7" t="n">
        <v>0</v>
      </c>
      <c r="AN30" s="7" t="n">
        <v>4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0</v>
      </c>
      <c r="AT30" s="7" t="n">
        <v>0</v>
      </c>
      <c r="AU30" s="7" t="n">
        <v>0</v>
      </c>
      <c r="AV30" s="7" t="n">
        <v>0</v>
      </c>
      <c r="AW30" s="7" t="n">
        <v>0</v>
      </c>
      <c r="AX30" s="7" t="n">
        <v>1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1434.0625</v>
      </c>
      <c r="BQ30" s="7">
        <f>BO30/30*30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ПТ</t>
        </is>
      </c>
      <c r="D31" s="6" t="inlineStr">
        <is>
          <t>Нуритдинова Кристина Викторовна</t>
        </is>
      </c>
      <c r="E31" s="7" t="n">
        <v>11958.25</v>
      </c>
      <c r="F31" s="7" t="n">
        <v>6</v>
      </c>
      <c r="G31" s="7" t="n">
        <v>7140</v>
      </c>
      <c r="H31" s="7" t="n">
        <v>6</v>
      </c>
      <c r="I31" s="7" t="n">
        <v>0</v>
      </c>
      <c r="J31" s="7" t="n">
        <v>7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7710.5</v>
      </c>
      <c r="P31" s="7" t="n">
        <v>4</v>
      </c>
      <c r="Q31" s="7" t="n">
        <v>5950</v>
      </c>
      <c r="R31" s="7" t="n">
        <v>5</v>
      </c>
      <c r="S31" s="7" t="n">
        <v>0</v>
      </c>
      <c r="T31" s="7" t="n">
        <v>7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9572</v>
      </c>
      <c r="Z31" s="7" t="n">
        <v>5</v>
      </c>
      <c r="AA31" s="7" t="n">
        <v>2380</v>
      </c>
      <c r="AB31" s="7" t="n">
        <v>2</v>
      </c>
      <c r="AC31" s="7" t="n">
        <v>0</v>
      </c>
      <c r="AD31" s="7" t="n">
        <v>7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5849</v>
      </c>
      <c r="AJ31" s="7" t="n">
        <v>3</v>
      </c>
      <c r="AK31" s="7" t="n">
        <v>10710</v>
      </c>
      <c r="AL31" s="7" t="n">
        <v>9</v>
      </c>
      <c r="AM31" s="7" t="n">
        <v>0</v>
      </c>
      <c r="AN31" s="7" t="n">
        <v>7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1993.75</v>
      </c>
      <c r="AT31" s="7" t="n">
        <v>1</v>
      </c>
      <c r="AU31" s="7" t="n">
        <v>1190</v>
      </c>
      <c r="AV31" s="7" t="n">
        <v>1</v>
      </c>
      <c r="AW31" s="7" t="n">
        <v>0</v>
      </c>
      <c r="AX31" s="7" t="n">
        <v>2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1493.444444444444</v>
      </c>
      <c r="BQ31" s="7">
        <f>BO31/30*30</f>
        <v/>
      </c>
      <c r="BR31" s="7">
        <f>IFERROR(BL31/BE31,0)</f>
        <v/>
      </c>
    </row>
    <row r="32">
      <c r="A32" s="6" t="n">
        <v>22</v>
      </c>
      <c r="B32" s="6" t="inlineStr">
        <is>
          <t>2026-03-01</t>
        </is>
      </c>
      <c r="C32" s="6" t="inlineStr">
        <is>
          <t>ПТ</t>
        </is>
      </c>
      <c r="D32" s="6" t="inlineStr">
        <is>
          <t>Поляковская Анастасия Викторовна</t>
        </is>
      </c>
      <c r="E32" s="7" t="n">
        <v>15742</v>
      </c>
      <c r="F32" s="7" t="n">
        <v>10</v>
      </c>
      <c r="G32" s="7" t="n">
        <v>1030</v>
      </c>
      <c r="H32" s="7" t="n">
        <v>1</v>
      </c>
      <c r="I32" s="7" t="n">
        <v>1</v>
      </c>
      <c r="J32" s="7" t="n">
        <v>6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20890.75</v>
      </c>
      <c r="P32" s="7" t="n">
        <v>13</v>
      </c>
      <c r="Q32" s="7" t="n">
        <v>0</v>
      </c>
      <c r="R32" s="7" t="n">
        <v>0</v>
      </c>
      <c r="S32" s="7" t="n">
        <v>0</v>
      </c>
      <c r="T32" s="7" t="n">
        <v>6</v>
      </c>
      <c r="U32" s="7">
        <f>ROUND(T32*BP32/100,0)*100</f>
        <v/>
      </c>
      <c r="V32" s="7" t="n">
        <v>0</v>
      </c>
      <c r="W32" s="7">
        <f>O32-U32</f>
        <v/>
      </c>
      <c r="X32" s="7" t="n">
        <v>1</v>
      </c>
      <c r="Y32" s="7" t="n">
        <v>20942.5</v>
      </c>
      <c r="Z32" s="7" t="n">
        <v>13</v>
      </c>
      <c r="AA32" s="7" t="n">
        <v>1030</v>
      </c>
      <c r="AB32" s="7" t="n">
        <v>1</v>
      </c>
      <c r="AC32" s="7" t="n">
        <v>1</v>
      </c>
      <c r="AD32" s="7" t="n">
        <v>6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18126.75</v>
      </c>
      <c r="AJ32" s="7" t="n">
        <v>13</v>
      </c>
      <c r="AK32" s="7" t="n">
        <v>1030</v>
      </c>
      <c r="AL32" s="7" t="n">
        <v>1</v>
      </c>
      <c r="AM32" s="7" t="n">
        <v>0</v>
      </c>
      <c r="AN32" s="7" t="n">
        <v>6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3334</v>
      </c>
      <c r="AT32" s="7" t="n">
        <v>2</v>
      </c>
      <c r="AU32" s="7" t="n">
        <v>0</v>
      </c>
      <c r="AV32" s="7" t="n">
        <v>0</v>
      </c>
      <c r="AW32" s="7" t="n">
        <v>0</v>
      </c>
      <c r="AX32" s="7" t="n">
        <v>2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1049.55</v>
      </c>
      <c r="BQ32" s="7">
        <f>BO32/30*30</f>
        <v/>
      </c>
      <c r="BR32" s="7">
        <f>IFERROR(BL32/BE32,0)</f>
        <v/>
      </c>
    </row>
    <row r="33">
      <c r="A33" s="6" t="n">
        <v>23</v>
      </c>
      <c r="B33" s="6" t="inlineStr">
        <is>
          <t>2026-03-01</t>
        </is>
      </c>
      <c r="C33" s="6" t="inlineStr">
        <is>
          <t>ПТ</t>
        </is>
      </c>
      <c r="D33" s="6" t="inlineStr">
        <is>
          <t>Ребушева Татьяна Сергеевна</t>
        </is>
      </c>
      <c r="E33" s="7" t="n">
        <v>38610.5</v>
      </c>
      <c r="F33" s="7" t="n">
        <v>18</v>
      </c>
      <c r="G33" s="7" t="n">
        <v>0</v>
      </c>
      <c r="H33" s="7" t="n">
        <v>0</v>
      </c>
      <c r="I33" s="7" t="n">
        <v>0</v>
      </c>
      <c r="J33" s="7" t="n">
        <v>24</v>
      </c>
      <c r="K33" s="7">
        <f>ROUND(J33*BP33/100,0)*100</f>
        <v/>
      </c>
      <c r="L33" s="7" t="n">
        <v>0</v>
      </c>
      <c r="M33" s="7">
        <f>E33-K33</f>
        <v/>
      </c>
      <c r="N33" s="7" t="n">
        <v>4</v>
      </c>
      <c r="O33" s="7" t="n">
        <v>46451.5</v>
      </c>
      <c r="P33" s="7" t="n">
        <v>22</v>
      </c>
      <c r="Q33" s="7" t="n">
        <v>0</v>
      </c>
      <c r="R33" s="7" t="n">
        <v>0</v>
      </c>
      <c r="S33" s="7" t="n">
        <v>0</v>
      </c>
      <c r="T33" s="7" t="n">
        <v>24</v>
      </c>
      <c r="U33" s="7">
        <f>ROUND(T33*BP33/100,0)*100</f>
        <v/>
      </c>
      <c r="V33" s="7" t="n">
        <v>0</v>
      </c>
      <c r="W33" s="7">
        <f>O33-U33</f>
        <v/>
      </c>
      <c r="X33" s="7" t="n">
        <v>3</v>
      </c>
      <c r="Y33" s="7" t="n">
        <v>37823.75</v>
      </c>
      <c r="Z33" s="7" t="n">
        <v>18</v>
      </c>
      <c r="AA33" s="7" t="n">
        <v>0</v>
      </c>
      <c r="AB33" s="7" t="n">
        <v>0</v>
      </c>
      <c r="AC33" s="7" t="n">
        <v>0</v>
      </c>
      <c r="AD33" s="7" t="n">
        <v>24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8</v>
      </c>
      <c r="AI33" s="7" t="n">
        <v>29916.25</v>
      </c>
      <c r="AJ33" s="7" t="n">
        <v>14</v>
      </c>
      <c r="AK33" s="7" t="n">
        <v>0</v>
      </c>
      <c r="AL33" s="7" t="n">
        <v>0</v>
      </c>
      <c r="AM33" s="7" t="n">
        <v>0</v>
      </c>
      <c r="AN33" s="7" t="n">
        <v>24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9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7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2257.533653846154</v>
      </c>
      <c r="BQ33" s="7">
        <f>BO33/30*30</f>
        <v/>
      </c>
      <c r="BR33" s="7">
        <f>IFERROR(BL33/BE33,0)</f>
        <v/>
      </c>
    </row>
    <row r="34">
      <c r="A34" s="6" t="n">
        <v>24</v>
      </c>
      <c r="B34" s="6" t="inlineStr">
        <is>
          <t>2026-03-01</t>
        </is>
      </c>
      <c r="C34" s="6" t="inlineStr">
        <is>
          <t>ПТ</t>
        </is>
      </c>
      <c r="D34" s="6" t="inlineStr">
        <is>
          <t>Романов Валентин Германович</t>
        </is>
      </c>
      <c r="E34" s="7" t="n">
        <v>37761.84</v>
      </c>
      <c r="F34" s="7" t="n">
        <v>19</v>
      </c>
      <c r="G34" s="7" t="n">
        <v>0</v>
      </c>
      <c r="H34" s="7" t="n">
        <v>0</v>
      </c>
      <c r="I34" s="7" t="n">
        <v>0</v>
      </c>
      <c r="J34" s="7" t="n">
        <v>24</v>
      </c>
      <c r="K34" s="7">
        <f>ROUND(J34*BP34/100,0)*100</f>
        <v/>
      </c>
      <c r="L34" s="7" t="n">
        <v>0</v>
      </c>
      <c r="M34" s="7">
        <f>E34-K34</f>
        <v/>
      </c>
      <c r="N34" s="7" t="n">
        <v>2</v>
      </c>
      <c r="O34" s="7" t="n">
        <v>39316.82000000001</v>
      </c>
      <c r="P34" s="7" t="n">
        <v>20</v>
      </c>
      <c r="Q34" s="7" t="n">
        <v>0</v>
      </c>
      <c r="R34" s="7" t="n">
        <v>0</v>
      </c>
      <c r="S34" s="7" t="n">
        <v>0</v>
      </c>
      <c r="T34" s="7" t="n">
        <v>24</v>
      </c>
      <c r="U34" s="7">
        <f>ROUND(T34*BP34/100,0)*100</f>
        <v/>
      </c>
      <c r="V34" s="7" t="n">
        <v>0</v>
      </c>
      <c r="W34" s="7">
        <f>O34-U34</f>
        <v/>
      </c>
      <c r="X34" s="7" t="n">
        <v>1</v>
      </c>
      <c r="Y34" s="7" t="n">
        <v>34684.33</v>
      </c>
      <c r="Z34" s="7" t="n">
        <v>17</v>
      </c>
      <c r="AA34" s="7" t="n">
        <v>0</v>
      </c>
      <c r="AB34" s="7" t="n">
        <v>0</v>
      </c>
      <c r="AC34" s="7" t="n">
        <v>0</v>
      </c>
      <c r="AD34" s="7" t="n">
        <v>24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1</v>
      </c>
      <c r="AI34" s="7" t="n">
        <v>23988.33</v>
      </c>
      <c r="AJ34" s="7" t="n">
        <v>12</v>
      </c>
      <c r="AK34" s="7" t="n">
        <v>0</v>
      </c>
      <c r="AL34" s="7" t="n">
        <v>0</v>
      </c>
      <c r="AM34" s="7" t="n">
        <v>0</v>
      </c>
      <c r="AN34" s="7" t="n">
        <v>24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1</v>
      </c>
      <c r="AS34" s="7" t="n">
        <v>0</v>
      </c>
      <c r="AT34" s="7" t="n">
        <v>0</v>
      </c>
      <c r="AU34" s="7" t="n">
        <v>0</v>
      </c>
      <c r="AV34" s="7" t="n">
        <v>0</v>
      </c>
      <c r="AW34" s="7" t="n">
        <v>0</v>
      </c>
      <c r="AX34" s="7" t="n">
        <v>7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2140.014112149533</v>
      </c>
      <c r="BQ34" s="7">
        <f>BO34/30*30</f>
        <v/>
      </c>
      <c r="BR34" s="7">
        <f>IFERROR(BL34/BE34,0)</f>
        <v/>
      </c>
    </row>
    <row r="35">
      <c r="A35" s="6" t="n">
        <v>25</v>
      </c>
      <c r="B35" s="6" t="inlineStr">
        <is>
          <t>2026-03-01</t>
        </is>
      </c>
      <c r="C35" s="6" t="inlineStr">
        <is>
          <t>ПТ</t>
        </is>
      </c>
      <c r="D35" s="6" t="inlineStr">
        <is>
          <t>Рябко Ирина Игоревна</t>
        </is>
      </c>
      <c r="E35" s="7" t="n">
        <v>30052.75</v>
      </c>
      <c r="F35" s="7" t="n">
        <v>17</v>
      </c>
      <c r="G35" s="7" t="n">
        <v>0</v>
      </c>
      <c r="H35" s="7" t="n">
        <v>0</v>
      </c>
      <c r="I35" s="7" t="n">
        <v>0</v>
      </c>
      <c r="J35" s="7" t="n">
        <v>24</v>
      </c>
      <c r="K35" s="7">
        <f>ROUND(J35*BP35/100,0)*100</f>
        <v/>
      </c>
      <c r="L35" s="7" t="n">
        <v>0</v>
      </c>
      <c r="M35" s="7">
        <f>E35-K35</f>
        <v/>
      </c>
      <c r="N35" s="7" t="n">
        <v>4</v>
      </c>
      <c r="O35" s="7" t="n">
        <v>34605.5</v>
      </c>
      <c r="P35" s="7" t="n">
        <v>20</v>
      </c>
      <c r="Q35" s="7" t="n">
        <v>0</v>
      </c>
      <c r="R35" s="7" t="n">
        <v>0</v>
      </c>
      <c r="S35" s="7" t="n">
        <v>0</v>
      </c>
      <c r="T35" s="7" t="n">
        <v>24</v>
      </c>
      <c r="U35" s="7">
        <f>ROUND(T35*BP35/100,0)*100</f>
        <v/>
      </c>
      <c r="V35" s="7" t="n">
        <v>0</v>
      </c>
      <c r="W35" s="7">
        <f>O35-U35</f>
        <v/>
      </c>
      <c r="X35" s="7" t="n">
        <v>2</v>
      </c>
      <c r="Y35" s="7" t="n">
        <v>30999.5</v>
      </c>
      <c r="Z35" s="7" t="n">
        <v>18</v>
      </c>
      <c r="AA35" s="7" t="n">
        <v>0</v>
      </c>
      <c r="AB35" s="7" t="n">
        <v>0</v>
      </c>
      <c r="AC35" s="7" t="n">
        <v>0</v>
      </c>
      <c r="AD35" s="7" t="n">
        <v>24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3</v>
      </c>
      <c r="AI35" s="7" t="n">
        <v>27739.75</v>
      </c>
      <c r="AJ35" s="7" t="n">
        <v>17</v>
      </c>
      <c r="AK35" s="7" t="n">
        <v>0</v>
      </c>
      <c r="AL35" s="7" t="n">
        <v>0</v>
      </c>
      <c r="AM35" s="7" t="n">
        <v>0</v>
      </c>
      <c r="AN35" s="7" t="n">
        <v>24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3</v>
      </c>
      <c r="AS35" s="7" t="n">
        <v>7235</v>
      </c>
      <c r="AT35" s="7" t="n">
        <v>4</v>
      </c>
      <c r="AU35" s="7" t="n">
        <v>0</v>
      </c>
      <c r="AV35" s="7" t="n">
        <v>0</v>
      </c>
      <c r="AW35" s="7" t="n">
        <v>0</v>
      </c>
      <c r="AX35" s="7" t="n">
        <v>7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1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1783.058252427184</v>
      </c>
      <c r="BQ35" s="7">
        <f>BO35/30*30</f>
        <v/>
      </c>
      <c r="BR35" s="7">
        <f>IFERROR(BL35/BE35,0)</f>
        <v/>
      </c>
    </row>
    <row r="36">
      <c r="A36" s="6" t="n">
        <v>26</v>
      </c>
      <c r="B36" s="6" t="inlineStr">
        <is>
          <t>2026-03-01</t>
        </is>
      </c>
      <c r="C36" s="6" t="inlineStr">
        <is>
          <t>ПТ</t>
        </is>
      </c>
      <c r="D36" s="6" t="inlineStr">
        <is>
          <t>Узянов Сергей Германович</t>
        </is>
      </c>
      <c r="E36" s="7" t="n">
        <v>34601.66</v>
      </c>
      <c r="F36" s="7" t="n">
        <v>21</v>
      </c>
      <c r="G36" s="7" t="n">
        <v>1030</v>
      </c>
      <c r="H36" s="7" t="n">
        <v>1</v>
      </c>
      <c r="I36" s="7" t="n">
        <v>3</v>
      </c>
      <c r="J36" s="7" t="n">
        <v>20</v>
      </c>
      <c r="K36" s="7">
        <f>ROUND(J36*BP36/100,0)*100</f>
        <v/>
      </c>
      <c r="L36" s="7" t="n">
        <v>0</v>
      </c>
      <c r="M36" s="7">
        <f>E36-K36</f>
        <v/>
      </c>
      <c r="N36" s="7" t="n">
        <v>2</v>
      </c>
      <c r="O36" s="7" t="n">
        <v>29673.41</v>
      </c>
      <c r="P36" s="7" t="n">
        <v>19</v>
      </c>
      <c r="Q36" s="7" t="n">
        <v>2060</v>
      </c>
      <c r="R36" s="7" t="n">
        <v>2</v>
      </c>
      <c r="S36" s="7" t="n">
        <v>3</v>
      </c>
      <c r="T36" s="7" t="n">
        <v>20</v>
      </c>
      <c r="U36" s="7">
        <f>ROUND(T36*BP36/100,0)*100</f>
        <v/>
      </c>
      <c r="V36" s="7" t="n">
        <v>0</v>
      </c>
      <c r="W36" s="7">
        <f>O36-U36</f>
        <v/>
      </c>
      <c r="X36" s="7" t="n">
        <v>2</v>
      </c>
      <c r="Y36" s="7" t="n">
        <v>28851.42</v>
      </c>
      <c r="Z36" s="7" t="n">
        <v>19</v>
      </c>
      <c r="AA36" s="7" t="n">
        <v>1030</v>
      </c>
      <c r="AB36" s="7" t="n">
        <v>1</v>
      </c>
      <c r="AC36" s="7" t="n">
        <v>1</v>
      </c>
      <c r="AD36" s="7" t="n">
        <v>20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0</v>
      </c>
      <c r="AI36" s="7" t="n">
        <v>26921.91</v>
      </c>
      <c r="AJ36" s="7" t="n">
        <v>18</v>
      </c>
      <c r="AK36" s="7" t="n">
        <v>5970</v>
      </c>
      <c r="AL36" s="7" t="n">
        <v>6</v>
      </c>
      <c r="AM36" s="7" t="n">
        <v>1</v>
      </c>
      <c r="AN36" s="7" t="n">
        <v>20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0</v>
      </c>
      <c r="AS36" s="7" t="n">
        <v>6279.75</v>
      </c>
      <c r="AT36" s="7" t="n">
        <v>4</v>
      </c>
      <c r="AU36" s="7" t="n">
        <v>2060</v>
      </c>
      <c r="AV36" s="7" t="n">
        <v>2</v>
      </c>
      <c r="AW36" s="7" t="n">
        <v>1</v>
      </c>
      <c r="AX36" s="7" t="n">
        <v>6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1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1595.569008264463</v>
      </c>
      <c r="BQ36" s="7">
        <f>BO36/30*30</f>
        <v/>
      </c>
      <c r="BR36" s="7">
        <f>IFERROR(BL36/BE36,0)</f>
        <v/>
      </c>
    </row>
    <row r="37">
      <c r="A37" s="6" t="n">
        <v>27</v>
      </c>
      <c r="B37" s="6" t="inlineStr">
        <is>
          <t>2026-03-01</t>
        </is>
      </c>
      <c r="C37" s="6" t="inlineStr">
        <is>
          <t>ПТ</t>
        </is>
      </c>
      <c r="D37" s="6" t="inlineStr">
        <is>
          <t>Федосеева Аделина Юрьевна</t>
        </is>
      </c>
      <c r="E37" s="7" t="n">
        <v>4765.5</v>
      </c>
      <c r="F37" s="7" t="n">
        <v>3</v>
      </c>
      <c r="G37" s="7" t="n">
        <v>0</v>
      </c>
      <c r="H37" s="7" t="n">
        <v>0</v>
      </c>
      <c r="I37" s="7" t="n">
        <v>0</v>
      </c>
      <c r="J37" s="7" t="n">
        <v>1</v>
      </c>
      <c r="K37" s="7">
        <f>ROUND(J37*BP37/100,0)*100</f>
        <v/>
      </c>
      <c r="L37" s="7" t="n">
        <v>0</v>
      </c>
      <c r="M37" s="7">
        <f>E37-K37</f>
        <v/>
      </c>
      <c r="N37" s="7" t="n">
        <v>0</v>
      </c>
      <c r="O37" s="7" t="n">
        <v>3353.5</v>
      </c>
      <c r="P37" s="7" t="n">
        <v>2</v>
      </c>
      <c r="Q37" s="7" t="n">
        <v>0</v>
      </c>
      <c r="R37" s="7" t="n">
        <v>0</v>
      </c>
      <c r="S37" s="7" t="n">
        <v>2</v>
      </c>
      <c r="T37" s="7" t="n">
        <v>1</v>
      </c>
      <c r="U37" s="7">
        <f>ROUND(T37*BP37/100,0)*100</f>
        <v/>
      </c>
      <c r="V37" s="7" t="n">
        <v>0</v>
      </c>
      <c r="W37" s="7">
        <f>O37-U37</f>
        <v/>
      </c>
      <c r="X37" s="7" t="n">
        <v>0</v>
      </c>
      <c r="Y37" s="7" t="n">
        <v>3780</v>
      </c>
      <c r="Z37" s="7" t="n">
        <v>2</v>
      </c>
      <c r="AA37" s="7" t="n">
        <v>1030</v>
      </c>
      <c r="AB37" s="7" t="n">
        <v>1</v>
      </c>
      <c r="AC37" s="7" t="n">
        <v>2</v>
      </c>
      <c r="AD37" s="7" t="n">
        <v>1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0</v>
      </c>
      <c r="AI37" s="7" t="n">
        <v>5420</v>
      </c>
      <c r="AJ37" s="7" t="n">
        <v>3</v>
      </c>
      <c r="AK37" s="7" t="n">
        <v>3090</v>
      </c>
      <c r="AL37" s="7" t="n">
        <v>3</v>
      </c>
      <c r="AM37" s="7" t="n">
        <v>2</v>
      </c>
      <c r="AN37" s="7" t="n">
        <v>1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0</v>
      </c>
      <c r="AS37" s="7" t="n">
        <v>0</v>
      </c>
      <c r="AT37" s="7" t="n">
        <v>0</v>
      </c>
      <c r="AU37" s="7" t="n">
        <v>1030</v>
      </c>
      <c r="AV37" s="7" t="n">
        <v>1</v>
      </c>
      <c r="AW37" s="7" t="n">
        <v>1</v>
      </c>
      <c r="AX37" s="7" t="n">
        <v>0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0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635.4</v>
      </c>
      <c r="BQ37" s="7">
        <f>BO37/30*30</f>
        <v/>
      </c>
      <c r="BR37" s="7">
        <f>IFERROR(BL37/BE37,0)</f>
        <v/>
      </c>
    </row>
    <row r="38">
      <c r="A38" s="6" t="n">
        <v>28</v>
      </c>
      <c r="B38" s="6" t="inlineStr">
        <is>
          <t>2026-03-01</t>
        </is>
      </c>
      <c r="C38" s="6" t="inlineStr">
        <is>
          <t>ПТ</t>
        </is>
      </c>
      <c r="D38" s="6" t="inlineStr">
        <is>
          <t>Харитонова Александра Андреевна</t>
        </is>
      </c>
      <c r="E38" s="7" t="n">
        <v>6263.5</v>
      </c>
      <c r="F38" s="7" t="n">
        <v>4</v>
      </c>
      <c r="G38" s="7" t="n">
        <v>2060</v>
      </c>
      <c r="H38" s="7" t="n">
        <v>2</v>
      </c>
      <c r="I38" s="7" t="n">
        <v>1</v>
      </c>
      <c r="J38" s="7" t="n">
        <v>2</v>
      </c>
      <c r="K38" s="7">
        <f>ROUND(J38*BP38/100,0)*100</f>
        <v/>
      </c>
      <c r="L38" s="7" t="n">
        <v>0</v>
      </c>
      <c r="M38" s="7">
        <f>E38-K38</f>
        <v/>
      </c>
      <c r="N38" s="7" t="n">
        <v>0</v>
      </c>
      <c r="O38" s="7" t="n">
        <v>12792.5</v>
      </c>
      <c r="P38" s="7" t="n">
        <v>8</v>
      </c>
      <c r="Q38" s="7" t="n">
        <v>3090</v>
      </c>
      <c r="R38" s="7" t="n">
        <v>3</v>
      </c>
      <c r="S38" s="7" t="n">
        <v>1</v>
      </c>
      <c r="T38" s="7" t="n">
        <v>2</v>
      </c>
      <c r="U38" s="7">
        <f>ROUND(T38*BP38/100,0)*100</f>
        <v/>
      </c>
      <c r="V38" s="7" t="n">
        <v>0</v>
      </c>
      <c r="W38" s="7">
        <f>O38-U38</f>
        <v/>
      </c>
      <c r="X38" s="7" t="n">
        <v>0</v>
      </c>
      <c r="Y38" s="7" t="n">
        <v>7938</v>
      </c>
      <c r="Z38" s="7" t="n">
        <v>5</v>
      </c>
      <c r="AA38" s="7" t="n">
        <v>2060</v>
      </c>
      <c r="AB38" s="7" t="n">
        <v>2</v>
      </c>
      <c r="AC38" s="7" t="n">
        <v>1</v>
      </c>
      <c r="AD38" s="7" t="n">
        <v>2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0</v>
      </c>
      <c r="AI38" s="7" t="n">
        <v>4914</v>
      </c>
      <c r="AJ38" s="7" t="n">
        <v>3</v>
      </c>
      <c r="AK38" s="7" t="n">
        <v>1030</v>
      </c>
      <c r="AL38" s="7" t="n">
        <v>1</v>
      </c>
      <c r="AM38" s="7" t="n">
        <v>1</v>
      </c>
      <c r="AN38" s="7" t="n">
        <v>2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0</v>
      </c>
      <c r="AS38" s="7" t="n">
        <v>3239.5</v>
      </c>
      <c r="AT38" s="7" t="n">
        <v>2</v>
      </c>
      <c r="AU38" s="7" t="n">
        <v>0</v>
      </c>
      <c r="AV38" s="7" t="n">
        <v>0</v>
      </c>
      <c r="AW38" s="7" t="n">
        <v>0</v>
      </c>
      <c r="AX38" s="7" t="n">
        <v>1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0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1187.729166666667</v>
      </c>
      <c r="BQ38" s="7">
        <f>BO38/30*30</f>
        <v/>
      </c>
      <c r="BR38" s="7">
        <f>IFERROR(BL38/BE38,0)</f>
        <v/>
      </c>
    </row>
    <row r="39">
      <c r="A39" s="6" t="n">
        <v>29</v>
      </c>
      <c r="B39" s="6" t="inlineStr">
        <is>
          <t>2026-03-01</t>
        </is>
      </c>
      <c r="C39" s="6" t="inlineStr">
        <is>
          <t>ПТ</t>
        </is>
      </c>
      <c r="D39" s="6" t="inlineStr">
        <is>
          <t>Чуваев Андрей Дмитриевич</t>
        </is>
      </c>
      <c r="E39" s="7" t="n">
        <v>52788.57</v>
      </c>
      <c r="F39" s="7" t="n">
        <v>29</v>
      </c>
      <c r="G39" s="7" t="n">
        <v>2380</v>
      </c>
      <c r="H39" s="7" t="n">
        <v>2</v>
      </c>
      <c r="I39" s="7" t="n">
        <v>1</v>
      </c>
      <c r="J39" s="7" t="n">
        <v>28</v>
      </c>
      <c r="K39" s="7">
        <f>ROUND(J39*BP39/100,0)*100</f>
        <v/>
      </c>
      <c r="L39" s="7" t="n">
        <v>0</v>
      </c>
      <c r="M39" s="7">
        <f>E39-K39</f>
        <v/>
      </c>
      <c r="N39" s="7" t="n">
        <v>1</v>
      </c>
      <c r="O39" s="7" t="n">
        <v>64451.25</v>
      </c>
      <c r="P39" s="7" t="n">
        <v>34</v>
      </c>
      <c r="Q39" s="7" t="n">
        <v>2380</v>
      </c>
      <c r="R39" s="7" t="n">
        <v>2</v>
      </c>
      <c r="S39" s="7" t="n">
        <v>0</v>
      </c>
      <c r="T39" s="7" t="n">
        <v>28</v>
      </c>
      <c r="U39" s="7">
        <f>ROUND(T39*BP39/100,0)*100</f>
        <v/>
      </c>
      <c r="V39" s="7" t="n">
        <v>0</v>
      </c>
      <c r="W39" s="7">
        <f>O39-U39</f>
        <v/>
      </c>
      <c r="X39" s="7" t="n">
        <v>0</v>
      </c>
      <c r="Y39" s="7" t="n">
        <v>50447.17</v>
      </c>
      <c r="Z39" s="7" t="n">
        <v>28</v>
      </c>
      <c r="AA39" s="7" t="n">
        <v>2380</v>
      </c>
      <c r="AB39" s="7" t="n">
        <v>2</v>
      </c>
      <c r="AC39" s="7" t="n">
        <v>1</v>
      </c>
      <c r="AD39" s="7" t="n">
        <v>28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0</v>
      </c>
      <c r="AI39" s="7" t="n">
        <v>26280.67</v>
      </c>
      <c r="AJ39" s="7" t="n">
        <v>15</v>
      </c>
      <c r="AK39" s="7" t="n">
        <v>2380</v>
      </c>
      <c r="AL39" s="7" t="n">
        <v>2</v>
      </c>
      <c r="AM39" s="7" t="n">
        <v>1</v>
      </c>
      <c r="AN39" s="7" t="n">
        <v>28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0</v>
      </c>
      <c r="AS39" s="7" t="n">
        <v>20788.33</v>
      </c>
      <c r="AT39" s="7" t="n">
        <v>11</v>
      </c>
      <c r="AU39" s="7" t="n">
        <v>0</v>
      </c>
      <c r="AV39" s="7" t="n">
        <v>0</v>
      </c>
      <c r="AW39" s="7" t="n">
        <v>0</v>
      </c>
      <c r="AX39" s="7" t="n">
        <v>8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1632.431891891892</v>
      </c>
      <c r="BQ39" s="7">
        <f>BO39/30*30</f>
        <v/>
      </c>
      <c r="BR39" s="7">
        <f>IFERROR(BL39/BE39,0)</f>
        <v/>
      </c>
    </row>
    <row r="40">
      <c r="A40" s="6" t="n">
        <v>30</v>
      </c>
      <c r="B40" s="6" t="inlineStr">
        <is>
          <t>2026-03-01</t>
        </is>
      </c>
      <c r="C40" s="6" t="inlineStr">
        <is>
          <t>ПТ</t>
        </is>
      </c>
      <c r="D40" s="6" t="inlineStr">
        <is>
          <t>Шабаева Вера Александровна</t>
        </is>
      </c>
      <c r="E40" s="7" t="n">
        <v>3195</v>
      </c>
      <c r="F40" s="7" t="n">
        <v>2</v>
      </c>
      <c r="G40" s="7" t="n">
        <v>3090</v>
      </c>
      <c r="H40" s="7" t="n">
        <v>3</v>
      </c>
      <c r="I40" s="7" t="n">
        <v>0</v>
      </c>
      <c r="J40" s="7" t="n">
        <v>5</v>
      </c>
      <c r="K40" s="7">
        <f>ROUND(J40*BP40/100,0)*100</f>
        <v/>
      </c>
      <c r="L40" s="7" t="n">
        <v>0</v>
      </c>
      <c r="M40" s="7">
        <f>E40-K40</f>
        <v/>
      </c>
      <c r="N40" s="7" t="n">
        <v>0</v>
      </c>
      <c r="O40" s="7" t="n">
        <v>4922.5</v>
      </c>
      <c r="P40" s="7" t="n">
        <v>3</v>
      </c>
      <c r="Q40" s="7" t="n">
        <v>5150</v>
      </c>
      <c r="R40" s="7" t="n">
        <v>5</v>
      </c>
      <c r="S40" s="7" t="n">
        <v>0</v>
      </c>
      <c r="T40" s="7" t="n">
        <v>5</v>
      </c>
      <c r="U40" s="7">
        <f>ROUND(T40*BP40/100,0)*100</f>
        <v/>
      </c>
      <c r="V40" s="7" t="n">
        <v>0</v>
      </c>
      <c r="W40" s="7">
        <f>O40-U40</f>
        <v/>
      </c>
      <c r="X40" s="7" t="n">
        <v>0</v>
      </c>
      <c r="Y40" s="7" t="n">
        <v>6529</v>
      </c>
      <c r="Z40" s="7" t="n">
        <v>4</v>
      </c>
      <c r="AA40" s="7" t="n">
        <v>6180</v>
      </c>
      <c r="AB40" s="7" t="n">
        <v>6</v>
      </c>
      <c r="AC40" s="7" t="n">
        <v>4</v>
      </c>
      <c r="AD40" s="7" t="n">
        <v>5</v>
      </c>
      <c r="AE40" s="7">
        <f>ROUND(AD40*BP40/100,0)*100</f>
        <v/>
      </c>
      <c r="AF40" s="7" t="n">
        <v>0</v>
      </c>
      <c r="AG40" s="7">
        <f>Y40-AE40</f>
        <v/>
      </c>
      <c r="AH40" s="7" t="n">
        <v>0</v>
      </c>
      <c r="AI40" s="7" t="n">
        <v>6705.5</v>
      </c>
      <c r="AJ40" s="7" t="n">
        <v>4</v>
      </c>
      <c r="AK40" s="7" t="n">
        <v>5150</v>
      </c>
      <c r="AL40" s="7" t="n">
        <v>5</v>
      </c>
      <c r="AM40" s="7" t="n">
        <v>3</v>
      </c>
      <c r="AN40" s="7" t="n">
        <v>5</v>
      </c>
      <c r="AO40" s="7">
        <f>ROUND(AN40*BP40/100,0)*100</f>
        <v/>
      </c>
      <c r="AP40" s="7" t="n">
        <v>0</v>
      </c>
      <c r="AQ40" s="7">
        <f>AI40-AO40</f>
        <v/>
      </c>
      <c r="AR40" s="7" t="n">
        <v>0</v>
      </c>
      <c r="AS40" s="7" t="n">
        <v>1765</v>
      </c>
      <c r="AT40" s="7" t="n">
        <v>1</v>
      </c>
      <c r="AU40" s="7" t="n">
        <v>1030</v>
      </c>
      <c r="AV40" s="7" t="n">
        <v>1</v>
      </c>
      <c r="AW40" s="7" t="n">
        <v>2</v>
      </c>
      <c r="AX40" s="7" t="n">
        <v>1</v>
      </c>
      <c r="AY40" s="7">
        <f>ROUND(AX40*BP40/100,0)*100</f>
        <v/>
      </c>
      <c r="AZ40" s="7" t="n">
        <v>0</v>
      </c>
      <c r="BA40" s="7">
        <f>AS40-AY40</f>
        <v/>
      </c>
      <c r="BB40" s="7" t="n">
        <v>0</v>
      </c>
      <c r="BC40" s="6" t="n"/>
      <c r="BD40" s="7">
        <f>SUM(J40,T40,AD40,AN40,AX40)</f>
        <v/>
      </c>
      <c r="BE40" s="7">
        <f>SUM(F40,P40,Z40,AJ40,AT40)</f>
        <v/>
      </c>
      <c r="BF40" s="7">
        <f>SUM(N40,X40,AH40,AR40,BB40)</f>
        <v/>
      </c>
      <c r="BG40" s="7">
        <f>SUM(L40,V40,AF40,AP40,AZ40)</f>
        <v/>
      </c>
      <c r="BH40" s="7">
        <f>SUM(I40,S40,AC40,AM40,AW40)</f>
        <v/>
      </c>
      <c r="BI40" s="7" t="n">
        <v>0</v>
      </c>
      <c r="BJ40" s="7">
        <f>SUM(H40,R40,AB40,AL40,AV40)</f>
        <v/>
      </c>
      <c r="BK40" s="7">
        <f>SUM(K40,U40,AE40,AO40,AY40)</f>
        <v/>
      </c>
      <c r="BL40" s="7">
        <f>SUM(E40,O40,Y40,AI40,AS40)</f>
        <v/>
      </c>
      <c r="BM40" s="7">
        <f>SUM(G40,Q40,AA40,AK40,AU40)</f>
        <v/>
      </c>
      <c r="BN40" s="7" t="n">
        <v>0</v>
      </c>
      <c r="BO40" s="7">
        <f>BL40+BM40+BN40</f>
        <v/>
      </c>
      <c r="BP40" s="7" t="n">
        <v>1165.967741935484</v>
      </c>
      <c r="BQ40" s="7">
        <f>BO40/30*30</f>
        <v/>
      </c>
      <c r="BR40" s="7">
        <f>IFERROR(BL40/BE40,0)</f>
        <v/>
      </c>
    </row>
    <row r="41">
      <c r="A41" s="8" t="n"/>
      <c r="B41" s="8" t="n"/>
      <c r="C41" s="8" t="n"/>
      <c r="D41" s="8" t="inlineStr">
        <is>
          <t>Итого ТЗ</t>
        </is>
      </c>
      <c r="E41" s="9">
        <f>SUM(E16:E40)</f>
        <v/>
      </c>
      <c r="F41" s="9">
        <f>SUM(F16:F40)</f>
        <v/>
      </c>
      <c r="G41" s="9">
        <f>SUM(G16:G40)</f>
        <v/>
      </c>
      <c r="H41" s="9">
        <f>SUM(H16:H40)</f>
        <v/>
      </c>
      <c r="I41" s="9">
        <f>SUM(I16:I40)</f>
        <v/>
      </c>
      <c r="J41" s="9">
        <f>SUM(J16:J40)</f>
        <v/>
      </c>
      <c r="K41" s="9">
        <f>SUM(K16:K40)</f>
        <v/>
      </c>
      <c r="L41" s="9">
        <f>SUM(L16:L40)</f>
        <v/>
      </c>
      <c r="M41" s="9">
        <f>SUM(M16:M40)</f>
        <v/>
      </c>
      <c r="N41" s="9">
        <f>SUM(N16:N40)</f>
        <v/>
      </c>
      <c r="O41" s="9">
        <f>SUM(O16:O40)</f>
        <v/>
      </c>
      <c r="P41" s="9">
        <f>SUM(P16:P40)</f>
        <v/>
      </c>
      <c r="Q41" s="9">
        <f>SUM(Q16:Q40)</f>
        <v/>
      </c>
      <c r="R41" s="9">
        <f>SUM(R16:R40)</f>
        <v/>
      </c>
      <c r="S41" s="9">
        <f>SUM(S16:S40)</f>
        <v/>
      </c>
      <c r="T41" s="9">
        <f>SUM(T16:T40)</f>
        <v/>
      </c>
      <c r="U41" s="9">
        <f>SUM(U16:U40)</f>
        <v/>
      </c>
      <c r="V41" s="9">
        <f>SUM(V16:V40)</f>
        <v/>
      </c>
      <c r="W41" s="9">
        <f>SUM(W16:W40)</f>
        <v/>
      </c>
      <c r="X41" s="9">
        <f>SUM(X16:X40)</f>
        <v/>
      </c>
      <c r="Y41" s="9">
        <f>SUM(Y16:Y40)</f>
        <v/>
      </c>
      <c r="Z41" s="9">
        <f>SUM(Z16:Z40)</f>
        <v/>
      </c>
      <c r="AA41" s="9">
        <f>SUM(AA16:AA40)</f>
        <v/>
      </c>
      <c r="AB41" s="9">
        <f>SUM(AB16:AB40)</f>
        <v/>
      </c>
      <c r="AC41" s="9">
        <f>SUM(AC16:AC40)</f>
        <v/>
      </c>
      <c r="AD41" s="9">
        <f>SUM(AD16:AD40)</f>
        <v/>
      </c>
      <c r="AE41" s="9">
        <f>SUM(AE16:AE40)</f>
        <v/>
      </c>
      <c r="AF41" s="9">
        <f>SUM(AF16:AF40)</f>
        <v/>
      </c>
      <c r="AG41" s="9">
        <f>SUM(AG16:AG40)</f>
        <v/>
      </c>
      <c r="AH41" s="9">
        <f>SUM(AH16:AH40)</f>
        <v/>
      </c>
      <c r="AI41" s="9">
        <f>SUM(AI16:AI40)</f>
        <v/>
      </c>
      <c r="AJ41" s="9">
        <f>SUM(AJ16:AJ40)</f>
        <v/>
      </c>
      <c r="AK41" s="9">
        <f>SUM(AK16:AK40)</f>
        <v/>
      </c>
      <c r="AL41" s="9">
        <f>SUM(AL16:AL40)</f>
        <v/>
      </c>
      <c r="AM41" s="9">
        <f>SUM(AM16:AM40)</f>
        <v/>
      </c>
      <c r="AN41" s="9">
        <f>SUM(AN16:AN40)</f>
        <v/>
      </c>
      <c r="AO41" s="9">
        <f>SUM(AO16:AO40)</f>
        <v/>
      </c>
      <c r="AP41" s="9">
        <f>SUM(AP16:AP40)</f>
        <v/>
      </c>
      <c r="AQ41" s="9">
        <f>SUM(AQ16:AQ40)</f>
        <v/>
      </c>
      <c r="AR41" s="9">
        <f>SUM(AR16:AR40)</f>
        <v/>
      </c>
      <c r="AS41" s="9">
        <f>SUM(AS16:AS40)</f>
        <v/>
      </c>
      <c r="AT41" s="9">
        <f>SUM(AT16:AT40)</f>
        <v/>
      </c>
      <c r="AU41" s="9">
        <f>SUM(AU16:AU40)</f>
        <v/>
      </c>
      <c r="AV41" s="9">
        <f>SUM(AV16:AV40)</f>
        <v/>
      </c>
      <c r="AW41" s="9">
        <f>SUM(AW16:AW40)</f>
        <v/>
      </c>
      <c r="AX41" s="9">
        <f>SUM(AX16:AX40)</f>
        <v/>
      </c>
      <c r="AY41" s="9">
        <f>SUM(AY16:AY40)</f>
        <v/>
      </c>
      <c r="AZ41" s="9">
        <f>SUM(AZ16:AZ40)</f>
        <v/>
      </c>
      <c r="BA41" s="9">
        <f>SUM(BA16:BA40)</f>
        <v/>
      </c>
      <c r="BB41" s="9">
        <f>SUM(BB16:BB40)</f>
        <v/>
      </c>
      <c r="BC41" s="9">
        <f>SUM(BC16:BC40)</f>
        <v/>
      </c>
      <c r="BD41" s="9">
        <f>SUM(BD16:BD40)</f>
        <v/>
      </c>
      <c r="BE41" s="9">
        <f>SUM(BE16:BE40)</f>
        <v/>
      </c>
      <c r="BF41" s="9">
        <f>SUM(BF16:BF40)</f>
        <v/>
      </c>
      <c r="BG41" s="9">
        <f>SUM(BG16:BG40)</f>
        <v/>
      </c>
      <c r="BH41" s="9">
        <f>SUM(BH16:BH40)</f>
        <v/>
      </c>
      <c r="BI41" s="9">
        <f>SUM(BI16:BI40)</f>
        <v/>
      </c>
      <c r="BJ41" s="9">
        <f>SUM(BJ16:BJ40)</f>
        <v/>
      </c>
      <c r="BK41" s="9">
        <f>SUM(BK16:BK40)</f>
        <v/>
      </c>
      <c r="BL41" s="9">
        <f>SUM(BL16:BL40)</f>
        <v/>
      </c>
      <c r="BM41" s="9">
        <f>SUM(BM16:BM40)</f>
        <v/>
      </c>
      <c r="BN41" s="9">
        <f>SUM(BN16:BN40)</f>
        <v/>
      </c>
      <c r="BO41" s="9">
        <f>SUM(BO16:BO40)</f>
        <v/>
      </c>
      <c r="BP41" s="9">
        <f>IFERROR(BK41/BD41,0)</f>
        <v/>
      </c>
      <c r="BQ41" s="9">
        <f>BO41/30*30</f>
        <v/>
      </c>
      <c r="BR41" s="9">
        <f>IFERROR(BL41/BE41,0)</f>
        <v/>
      </c>
    </row>
    <row r="43">
      <c r="A43" s="5" t="n"/>
      <c r="B43" s="5" t="n"/>
      <c r="C43" s="5" t="n"/>
      <c r="D43" s="5" t="inlineStr">
        <is>
          <t>ГРУППОВЫЕ ПРОГРАММЫ</t>
        </is>
      </c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  <c r="AC43" s="5" t="n"/>
      <c r="AD43" s="5" t="n"/>
      <c r="AE43" s="5" t="n"/>
      <c r="AF43" s="5" t="n"/>
      <c r="AG43" s="5" t="n"/>
      <c r="AH43" s="5" t="n"/>
      <c r="AI43" s="5" t="n"/>
      <c r="AJ43" s="5" t="n"/>
      <c r="AK43" s="5" t="n"/>
      <c r="AL43" s="5" t="n"/>
      <c r="AM43" s="5" t="n"/>
      <c r="AN43" s="5" t="n"/>
      <c r="AO43" s="5" t="n"/>
      <c r="AP43" s="5" t="n"/>
      <c r="AQ43" s="5" t="n"/>
      <c r="AR43" s="5" t="n"/>
      <c r="AS43" s="5" t="n"/>
      <c r="AT43" s="5" t="n"/>
      <c r="AU43" s="5" t="n"/>
      <c r="AV43" s="5" t="n"/>
      <c r="AW43" s="5" t="n"/>
      <c r="AX43" s="5" t="n"/>
      <c r="AY43" s="5" t="n"/>
      <c r="AZ43" s="5" t="n"/>
      <c r="BA43" s="5" t="n"/>
      <c r="BB43" s="5" t="n"/>
      <c r="BC43" s="5" t="n"/>
      <c r="BD43" s="5" t="n"/>
      <c r="BE43" s="5" t="n"/>
      <c r="BF43" s="5" t="n"/>
      <c r="BG43" s="5" t="n"/>
      <c r="BH43" s="5" t="n"/>
      <c r="BI43" s="5" t="n"/>
      <c r="BJ43" s="5" t="n"/>
      <c r="BK43" s="5" t="n"/>
      <c r="BL43" s="5" t="n"/>
      <c r="BM43" s="5" t="n"/>
      <c r="BN43" s="5" t="n"/>
      <c r="BO43" s="5" t="n"/>
      <c r="BP43" s="5" t="n"/>
      <c r="BQ43" s="5" t="n"/>
      <c r="BR43" s="5" t="n"/>
    </row>
    <row r="44">
      <c r="A44" s="4" t="inlineStr">
        <is>
          <t>№</t>
        </is>
      </c>
      <c r="B44" s="4" t="inlineStr">
        <is>
          <t>Дата начала</t>
        </is>
      </c>
      <c r="C44" s="4" t="inlineStr">
        <is>
          <t>Статус</t>
        </is>
      </c>
      <c r="D44" s="4" t="inlineStr">
        <is>
          <t>ФИО</t>
        </is>
      </c>
      <c r="E44" s="4" t="inlineStr">
        <is>
          <t>Факт $ из 1С</t>
        </is>
      </c>
      <c r="F44" s="4" t="inlineStr">
        <is>
          <t>Факт ПТ</t>
        </is>
      </c>
      <c r="G44" s="4" t="inlineStr">
        <is>
          <t>Факт $ МГ/секции</t>
        </is>
      </c>
      <c r="H44" s="4" t="inlineStr">
        <is>
          <t>Факт МГ/секции</t>
        </is>
      </c>
      <c r="I44" s="4" t="inlineStr">
        <is>
          <t>Факт ВПТ</t>
        </is>
      </c>
      <c r="J44" s="4" t="inlineStr">
        <is>
          <t>Тех. задание ПТ</t>
        </is>
      </c>
      <c r="K44" s="4" t="inlineStr">
        <is>
          <t>Тех задание $</t>
        </is>
      </c>
      <c r="L44" s="4" t="inlineStr">
        <is>
          <t>Тех. задание ВПТ</t>
        </is>
      </c>
      <c r="M44" s="4" t="inlineStr">
        <is>
          <t>Разница ПТ $</t>
        </is>
      </c>
      <c r="N44" s="4" t="inlineStr">
        <is>
          <t>Факт СПЛИТ</t>
        </is>
      </c>
      <c r="O44" s="4" t="inlineStr">
        <is>
          <t>Факт $ из 1С</t>
        </is>
      </c>
      <c r="P44" s="4" t="inlineStr">
        <is>
          <t>Факт ПТ</t>
        </is>
      </c>
      <c r="Q44" s="4" t="inlineStr">
        <is>
          <t>Факт $ МГ/секции</t>
        </is>
      </c>
      <c r="R44" s="4" t="inlineStr">
        <is>
          <t>Факт МГ/секции</t>
        </is>
      </c>
      <c r="S44" s="4" t="inlineStr">
        <is>
          <t>Факт ВПТ</t>
        </is>
      </c>
      <c r="T44" s="4" t="inlineStr">
        <is>
          <t>Тех. задание ПТ</t>
        </is>
      </c>
      <c r="U44" s="4" t="inlineStr">
        <is>
          <t>Тех задание $</t>
        </is>
      </c>
      <c r="V44" s="4" t="inlineStr">
        <is>
          <t>Тех. задание ВПТ</t>
        </is>
      </c>
      <c r="W44" s="4" t="inlineStr">
        <is>
          <t>Разница ПТ $</t>
        </is>
      </c>
      <c r="X44" s="4" t="inlineStr">
        <is>
          <t>Факт СПЛИТ</t>
        </is>
      </c>
      <c r="Y44" s="4" t="inlineStr">
        <is>
          <t>Факт $ из 1С</t>
        </is>
      </c>
      <c r="Z44" s="4" t="inlineStr">
        <is>
          <t>Факт ПТ</t>
        </is>
      </c>
      <c r="AA44" s="4" t="inlineStr">
        <is>
          <t>Факт $ МГ/секции</t>
        </is>
      </c>
      <c r="AB44" s="4" t="inlineStr">
        <is>
          <t>Факт МГ/секции</t>
        </is>
      </c>
      <c r="AC44" s="4" t="inlineStr">
        <is>
          <t>Факт ВПТ</t>
        </is>
      </c>
      <c r="AD44" s="4" t="inlineStr">
        <is>
          <t>Тех. задание ПТ</t>
        </is>
      </c>
      <c r="AE44" s="4" t="inlineStr">
        <is>
          <t>Тех задание $</t>
        </is>
      </c>
      <c r="AF44" s="4" t="inlineStr">
        <is>
          <t>Тех. задание ВПТ</t>
        </is>
      </c>
      <c r="AG44" s="4" t="inlineStr">
        <is>
          <t>Разница ПТ $</t>
        </is>
      </c>
      <c r="AH44" s="4" t="inlineStr">
        <is>
          <t>Факт СПЛИТ</t>
        </is>
      </c>
      <c r="AI44" s="4" t="inlineStr">
        <is>
          <t>Факт $ из 1С</t>
        </is>
      </c>
      <c r="AJ44" s="4" t="inlineStr">
        <is>
          <t>Факт ПТ</t>
        </is>
      </c>
      <c r="AK44" s="4" t="inlineStr">
        <is>
          <t>Факт $ МГ/секции</t>
        </is>
      </c>
      <c r="AL44" s="4" t="inlineStr">
        <is>
          <t>Факт МГ/секции</t>
        </is>
      </c>
      <c r="AM44" s="4" t="inlineStr">
        <is>
          <t>Факт ВПТ</t>
        </is>
      </c>
      <c r="AN44" s="4" t="inlineStr">
        <is>
          <t>Тех. задание ПТ</t>
        </is>
      </c>
      <c r="AO44" s="4" t="inlineStr">
        <is>
          <t>Тех задание $</t>
        </is>
      </c>
      <c r="AP44" s="4" t="inlineStr">
        <is>
          <t>Тех. задание ВПТ</t>
        </is>
      </c>
      <c r="AQ44" s="4" t="inlineStr">
        <is>
          <t>Разница ПТ $</t>
        </is>
      </c>
      <c r="AR44" s="4" t="inlineStr">
        <is>
          <t>Факт СПЛИТ</t>
        </is>
      </c>
      <c r="AS44" s="4" t="inlineStr">
        <is>
          <t>Факт $ из 1С</t>
        </is>
      </c>
      <c r="AT44" s="4" t="inlineStr">
        <is>
          <t>Факт ПТ</t>
        </is>
      </c>
      <c r="AU44" s="4" t="inlineStr">
        <is>
          <t>Факт $ МГ/секции</t>
        </is>
      </c>
      <c r="AV44" s="4" t="inlineStr">
        <is>
          <t>Факт МГ/секции</t>
        </is>
      </c>
      <c r="AW44" s="4" t="inlineStr">
        <is>
          <t>Факт ВПТ</t>
        </is>
      </c>
      <c r="AX44" s="4" t="inlineStr">
        <is>
          <t>Тех. задание ПТ</t>
        </is>
      </c>
      <c r="AY44" s="4" t="inlineStr">
        <is>
          <t>Тех задание $</t>
        </is>
      </c>
      <c r="AZ44" s="4" t="inlineStr">
        <is>
          <t>Тех. задание ВПТ</t>
        </is>
      </c>
      <c r="BA44" s="4" t="inlineStr">
        <is>
          <t>Разница ПТ $</t>
        </is>
      </c>
      <c r="BB44" s="4" t="inlineStr">
        <is>
          <t>Факт СПЛИТ</t>
        </is>
      </c>
      <c r="BC44" s="4" t="inlineStr"/>
      <c r="BD44" s="4" t="inlineStr">
        <is>
          <t>Тех. задание ПТ</t>
        </is>
      </c>
      <c r="BE44" s="4" t="inlineStr">
        <is>
          <t>Факт ПТ</t>
        </is>
      </c>
      <c r="BF44" s="4" t="inlineStr">
        <is>
          <t>Факт СПЛИТ</t>
        </is>
      </c>
      <c r="BG44" s="4" t="inlineStr">
        <is>
          <t>Тех. задание ВПТ</t>
        </is>
      </c>
      <c r="BH44" s="4" t="inlineStr">
        <is>
          <t>Факт ВПТ</t>
        </is>
      </c>
      <c r="BI44" s="4" t="inlineStr">
        <is>
          <t>Тех. задание</t>
        </is>
      </c>
      <c r="BJ44" s="4" t="inlineStr">
        <is>
          <t>Факт</t>
        </is>
      </c>
      <c r="BK44" s="4" t="inlineStr">
        <is>
          <t>Тех задание $</t>
        </is>
      </c>
      <c r="BL44" s="4" t="inlineStr">
        <is>
          <t>Факт ПТ 1С $</t>
        </is>
      </c>
      <c r="BM44" s="4" t="inlineStr">
        <is>
          <t>Факт МГ/секции 1С $</t>
        </is>
      </c>
      <c r="BN44" s="4" t="inlineStr">
        <is>
          <t>Прочие услуги $</t>
        </is>
      </c>
      <c r="BO44" s="4" t="inlineStr">
        <is>
          <t>Факт общий $</t>
        </is>
      </c>
      <c r="BP44" s="4" t="inlineStr">
        <is>
          <t>Средняя стоимость ПТ прошлого месяца $</t>
        </is>
      </c>
      <c r="BQ44" s="4" t="inlineStr">
        <is>
          <t>Ранрейт $</t>
        </is>
      </c>
      <c r="BR44" s="4" t="inlineStr">
        <is>
          <t>Средняя стоимость ПТ на новый месяц</t>
        </is>
      </c>
    </row>
    <row r="45">
      <c r="A45" s="6" t="n">
        <v>31</v>
      </c>
      <c r="B45" s="6" t="inlineStr">
        <is>
          <t>2026-03-01</t>
        </is>
      </c>
      <c r="C45" s="6" t="inlineStr">
        <is>
          <t>ПТ</t>
        </is>
      </c>
      <c r="D45" s="6" t="inlineStr">
        <is>
          <t>Алексеева Екатерина Эдуардовна</t>
        </is>
      </c>
      <c r="E45" s="7" t="n">
        <v>12804</v>
      </c>
      <c r="F45" s="7" t="n">
        <v>8</v>
      </c>
      <c r="G45" s="7" t="n">
        <v>4301.25</v>
      </c>
      <c r="H45" s="7" t="n">
        <v>5</v>
      </c>
      <c r="I45" s="7" t="n">
        <v>0</v>
      </c>
      <c r="J45" s="7" t="n">
        <v>13</v>
      </c>
      <c r="K45" s="7">
        <f>ROUND(J45*BP45/100,0)*100</f>
        <v/>
      </c>
      <c r="L45" s="7" t="n">
        <v>0</v>
      </c>
      <c r="M45" s="7">
        <f>E45-K45</f>
        <v/>
      </c>
      <c r="N45" s="7" t="n">
        <v>0</v>
      </c>
      <c r="O45" s="7" t="n">
        <v>7659</v>
      </c>
      <c r="P45" s="7" t="n">
        <v>5</v>
      </c>
      <c r="Q45" s="7" t="n">
        <v>8316.25</v>
      </c>
      <c r="R45" s="7" t="n">
        <v>9</v>
      </c>
      <c r="S45" s="7" t="n">
        <v>2</v>
      </c>
      <c r="T45" s="7" t="n">
        <v>13</v>
      </c>
      <c r="U45" s="7">
        <f>ROUND(T45*BP45/100,0)*100</f>
        <v/>
      </c>
      <c r="V45" s="7" t="n">
        <v>0</v>
      </c>
      <c r="W45" s="7">
        <f>O45-U45</f>
        <v/>
      </c>
      <c r="X45" s="7" t="n">
        <v>0</v>
      </c>
      <c r="Y45" s="7" t="n">
        <v>11155.5</v>
      </c>
      <c r="Z45" s="7" t="n">
        <v>7</v>
      </c>
      <c r="AA45" s="7" t="n">
        <v>7006.25</v>
      </c>
      <c r="AB45" s="7" t="n">
        <v>8</v>
      </c>
      <c r="AC45" s="7" t="n">
        <v>1</v>
      </c>
      <c r="AD45" s="7" t="n">
        <v>13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0</v>
      </c>
      <c r="AI45" s="7" t="n">
        <v>12270</v>
      </c>
      <c r="AJ45" s="7" t="n">
        <v>7</v>
      </c>
      <c r="AK45" s="7" t="n">
        <v>3735</v>
      </c>
      <c r="AL45" s="7" t="n">
        <v>4</v>
      </c>
      <c r="AM45" s="7" t="n">
        <v>0</v>
      </c>
      <c r="AN45" s="7" t="n">
        <v>13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0</v>
      </c>
      <c r="AS45" s="7" t="n">
        <v>1606.5</v>
      </c>
      <c r="AT45" s="7" t="n">
        <v>1</v>
      </c>
      <c r="AU45" s="7" t="n">
        <v>0</v>
      </c>
      <c r="AV45" s="7" t="n">
        <v>0</v>
      </c>
      <c r="AW45" s="7" t="n">
        <v>0</v>
      </c>
      <c r="AX45" s="7" t="n">
        <v>4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965.9915254237288</v>
      </c>
      <c r="BQ45" s="7">
        <f>BO45/30*30</f>
        <v/>
      </c>
      <c r="BR45" s="7">
        <f>IFERROR(BL45/BE45,0)</f>
        <v/>
      </c>
    </row>
    <row r="46">
      <c r="A46" s="6" t="n">
        <v>32</v>
      </c>
      <c r="B46" s="6" t="inlineStr">
        <is>
          <t>2026-03-01</t>
        </is>
      </c>
      <c r="C46" s="6" t="inlineStr">
        <is>
          <t>ПТ</t>
        </is>
      </c>
      <c r="D46" s="6" t="inlineStr">
        <is>
          <t>Архипова Виолетта Эдуардовна</t>
        </is>
      </c>
      <c r="E46" s="7" t="n">
        <v>0</v>
      </c>
      <c r="F46" s="7" t="n">
        <v>0</v>
      </c>
      <c r="G46" s="7" t="n">
        <v>5881.25</v>
      </c>
      <c r="H46" s="7" t="n">
        <v>9</v>
      </c>
      <c r="I46" s="7" t="n">
        <v>0</v>
      </c>
      <c r="J46" s="7" t="n">
        <v>27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2704</v>
      </c>
      <c r="P46" s="7" t="n">
        <v>2</v>
      </c>
      <c r="Q46" s="7" t="n">
        <v>7250</v>
      </c>
      <c r="R46" s="7" t="n">
        <v>12</v>
      </c>
      <c r="S46" s="7" t="n">
        <v>0</v>
      </c>
      <c r="T46" s="7" t="n">
        <v>27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0</v>
      </c>
      <c r="Z46" s="7" t="n">
        <v>0</v>
      </c>
      <c r="AA46" s="7" t="n">
        <v>7841.25</v>
      </c>
      <c r="AB46" s="7" t="n">
        <v>12</v>
      </c>
      <c r="AC46" s="7" t="n">
        <v>0</v>
      </c>
      <c r="AD46" s="7" t="n">
        <v>27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1352</v>
      </c>
      <c r="AJ46" s="7" t="n">
        <v>1</v>
      </c>
      <c r="AK46" s="7" t="n">
        <v>11967.5</v>
      </c>
      <c r="AL46" s="7" t="n">
        <v>19</v>
      </c>
      <c r="AM46" s="7" t="n">
        <v>0</v>
      </c>
      <c r="AN46" s="7" t="n">
        <v>27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0</v>
      </c>
      <c r="AT46" s="7" t="n">
        <v>0</v>
      </c>
      <c r="AU46" s="7" t="n">
        <v>3828.75</v>
      </c>
      <c r="AV46" s="7" t="n">
        <v>6</v>
      </c>
      <c r="AW46" s="7" t="n">
        <v>0</v>
      </c>
      <c r="AX46" s="7" t="n">
        <v>8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718.096</v>
      </c>
      <c r="BQ46" s="7">
        <f>BO46/30*30</f>
        <v/>
      </c>
      <c r="BR46" s="7">
        <f>IFERROR(BL46/BE46,0)</f>
        <v/>
      </c>
    </row>
    <row r="47">
      <c r="A47" s="6" t="n">
        <v>33</v>
      </c>
      <c r="B47" s="6" t="inlineStr">
        <is>
          <t>2026-03-01</t>
        </is>
      </c>
      <c r="C47" s="6" t="inlineStr">
        <is>
          <t>ПТ</t>
        </is>
      </c>
      <c r="D47" s="6" t="inlineStr">
        <is>
          <t>Заборовская Наталья Евгеньевна</t>
        </is>
      </c>
      <c r="E47" s="7" t="n">
        <v>0</v>
      </c>
      <c r="F47" s="7" t="n">
        <v>0</v>
      </c>
      <c r="G47" s="7" t="n">
        <v>0</v>
      </c>
      <c r="H47" s="7" t="n">
        <v>0</v>
      </c>
      <c r="I47" s="7" t="n">
        <v>0</v>
      </c>
      <c r="J47" s="7" t="n">
        <v>26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0</v>
      </c>
      <c r="P47" s="7" t="n">
        <v>0</v>
      </c>
      <c r="Q47" s="7" t="n">
        <v>0</v>
      </c>
      <c r="R47" s="7" t="n">
        <v>0</v>
      </c>
      <c r="S47" s="7" t="n">
        <v>0</v>
      </c>
      <c r="T47" s="7" t="n">
        <v>26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41571.75</v>
      </c>
      <c r="Z47" s="7" t="n">
        <v>22</v>
      </c>
      <c r="AA47" s="7" t="n">
        <v>6205</v>
      </c>
      <c r="AB47" s="7" t="n">
        <v>6</v>
      </c>
      <c r="AC47" s="7" t="n">
        <v>0</v>
      </c>
      <c r="AD47" s="7" t="n">
        <v>26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49990.50999999999</v>
      </c>
      <c r="AJ47" s="7" t="n">
        <v>28</v>
      </c>
      <c r="AK47" s="7" t="n">
        <v>5950</v>
      </c>
      <c r="AL47" s="7" t="n">
        <v>5</v>
      </c>
      <c r="AM47" s="7" t="n">
        <v>0</v>
      </c>
      <c r="AN47" s="7" t="n">
        <v>26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17314</v>
      </c>
      <c r="AT47" s="7" t="n">
        <v>10</v>
      </c>
      <c r="AU47" s="7" t="n">
        <v>0</v>
      </c>
      <c r="AV47" s="7" t="n">
        <v>0</v>
      </c>
      <c r="AW47" s="7" t="n">
        <v>0</v>
      </c>
      <c r="AX47" s="7" t="n">
        <v>7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0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1728.857254901961</v>
      </c>
      <c r="BQ47" s="7">
        <f>BO47/30*30</f>
        <v/>
      </c>
      <c r="BR47" s="7">
        <f>IFERROR(BL47/BE47,0)</f>
        <v/>
      </c>
    </row>
    <row r="48">
      <c r="A48" s="6" t="n">
        <v>34</v>
      </c>
      <c r="B48" s="6" t="inlineStr">
        <is>
          <t>2026-03-01</t>
        </is>
      </c>
      <c r="C48" s="6" t="inlineStr">
        <is>
          <t>ПТ</t>
        </is>
      </c>
      <c r="D48" s="6" t="inlineStr">
        <is>
          <t>Кропачева Анастасия Сергеевна</t>
        </is>
      </c>
      <c r="E48" s="7" t="n">
        <v>24181</v>
      </c>
      <c r="F48" s="7" t="n">
        <v>16</v>
      </c>
      <c r="G48" s="7" t="n">
        <v>6155.5</v>
      </c>
      <c r="H48" s="7" t="n">
        <v>8</v>
      </c>
      <c r="I48" s="7" t="n">
        <v>0</v>
      </c>
      <c r="J48" s="7" t="n">
        <v>15</v>
      </c>
      <c r="K48" s="7">
        <f>ROUND(J48*BP48/100,0)*100</f>
        <v/>
      </c>
      <c r="L48" s="7" t="n">
        <v>0</v>
      </c>
      <c r="M48" s="7">
        <f>E48-K48</f>
        <v/>
      </c>
      <c r="N48" s="7" t="n">
        <v>0</v>
      </c>
      <c r="O48" s="7" t="n">
        <v>17146.5</v>
      </c>
      <c r="P48" s="7" t="n">
        <v>11</v>
      </c>
      <c r="Q48" s="7" t="n">
        <v>6975.5</v>
      </c>
      <c r="R48" s="7" t="n">
        <v>8</v>
      </c>
      <c r="S48" s="7" t="n">
        <v>0</v>
      </c>
      <c r="T48" s="7" t="n">
        <v>15</v>
      </c>
      <c r="U48" s="7">
        <f>ROUND(T48*BP48/100,0)*100</f>
        <v/>
      </c>
      <c r="V48" s="7" t="n">
        <v>0</v>
      </c>
      <c r="W48" s="7">
        <f>O48-U48</f>
        <v/>
      </c>
      <c r="X48" s="7" t="n">
        <v>0</v>
      </c>
      <c r="Y48" s="7" t="n">
        <v>16044</v>
      </c>
      <c r="Z48" s="7" t="n">
        <v>11</v>
      </c>
      <c r="AA48" s="7" t="n">
        <v>3958</v>
      </c>
      <c r="AB48" s="7" t="n">
        <v>5</v>
      </c>
      <c r="AC48" s="7" t="n">
        <v>2</v>
      </c>
      <c r="AD48" s="7" t="n">
        <v>15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0</v>
      </c>
      <c r="AI48" s="7" t="n">
        <v>24018.5</v>
      </c>
      <c r="AJ48" s="7" t="n">
        <v>15</v>
      </c>
      <c r="AK48" s="7" t="n">
        <v>2198</v>
      </c>
      <c r="AL48" s="7" t="n">
        <v>3</v>
      </c>
      <c r="AM48" s="7" t="n">
        <v>0</v>
      </c>
      <c r="AN48" s="7" t="n">
        <v>15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0</v>
      </c>
      <c r="AS48" s="7" t="n">
        <v>4768</v>
      </c>
      <c r="AT48" s="7" t="n">
        <v>3</v>
      </c>
      <c r="AU48" s="7" t="n">
        <v>2790</v>
      </c>
      <c r="AV48" s="7" t="n">
        <v>3</v>
      </c>
      <c r="AW48" s="7" t="n">
        <v>0</v>
      </c>
      <c r="AX48" s="7" t="n">
        <v>4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0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1256.720744680851</v>
      </c>
      <c r="BQ48" s="7">
        <f>BO48/30*30</f>
        <v/>
      </c>
      <c r="BR48" s="7">
        <f>IFERROR(BL48/BE48,0)</f>
        <v/>
      </c>
    </row>
    <row r="49">
      <c r="A49" s="6" t="n">
        <v>35</v>
      </c>
      <c r="B49" s="6" t="inlineStr">
        <is>
          <t>2026-03-01</t>
        </is>
      </c>
      <c r="C49" s="6" t="inlineStr">
        <is>
          <t>ПТ</t>
        </is>
      </c>
      <c r="D49" s="6" t="inlineStr">
        <is>
          <t>Кучерюк Мария Петровна</t>
        </is>
      </c>
      <c r="E49" s="7" t="n">
        <v>21043</v>
      </c>
      <c r="F49" s="7" t="n">
        <v>12</v>
      </c>
      <c r="G49" s="7" t="n">
        <v>5110</v>
      </c>
      <c r="H49" s="7" t="n">
        <v>7</v>
      </c>
      <c r="I49" s="7" t="n">
        <v>0</v>
      </c>
      <c r="J49" s="7" t="n">
        <v>17</v>
      </c>
      <c r="K49" s="7">
        <f>ROUND(J49*BP49/100,0)*100</f>
        <v/>
      </c>
      <c r="L49" s="7" t="n">
        <v>0</v>
      </c>
      <c r="M49" s="7">
        <f>E49-K49</f>
        <v/>
      </c>
      <c r="N49" s="7" t="n">
        <v>4</v>
      </c>
      <c r="O49" s="7" t="n">
        <v>20317.5</v>
      </c>
      <c r="P49" s="7" t="n">
        <v>12</v>
      </c>
      <c r="Q49" s="7" t="n">
        <v>2190</v>
      </c>
      <c r="R49" s="7" t="n">
        <v>3</v>
      </c>
      <c r="S49" s="7" t="n">
        <v>0</v>
      </c>
      <c r="T49" s="7" t="n">
        <v>17</v>
      </c>
      <c r="U49" s="7">
        <f>ROUND(T49*BP49/100,0)*100</f>
        <v/>
      </c>
      <c r="V49" s="7" t="n">
        <v>0</v>
      </c>
      <c r="W49" s="7">
        <f>O49-U49</f>
        <v/>
      </c>
      <c r="X49" s="7" t="n">
        <v>0</v>
      </c>
      <c r="Y49" s="7" t="n">
        <v>18616.5</v>
      </c>
      <c r="Z49" s="7" t="n">
        <v>11</v>
      </c>
      <c r="AA49" s="7" t="n">
        <v>4380</v>
      </c>
      <c r="AB49" s="7" t="n">
        <v>6</v>
      </c>
      <c r="AC49" s="7" t="n">
        <v>0</v>
      </c>
      <c r="AD49" s="7" t="n">
        <v>17</v>
      </c>
      <c r="AE49" s="7">
        <f>ROUND(AD49*BP49/100,0)*100</f>
        <v/>
      </c>
      <c r="AF49" s="7" t="n">
        <v>0</v>
      </c>
      <c r="AG49" s="7">
        <f>Y49-AE49</f>
        <v/>
      </c>
      <c r="AH49" s="7" t="n">
        <v>4</v>
      </c>
      <c r="AI49" s="7" t="n">
        <v>0</v>
      </c>
      <c r="AJ49" s="7" t="n">
        <v>0</v>
      </c>
      <c r="AK49" s="7" t="n">
        <v>0</v>
      </c>
      <c r="AL49" s="7" t="n">
        <v>0</v>
      </c>
      <c r="AM49" s="7" t="n">
        <v>0</v>
      </c>
      <c r="AN49" s="7" t="n">
        <v>17</v>
      </c>
      <c r="AO49" s="7">
        <f>ROUND(AN49*BP49/100,0)*100</f>
        <v/>
      </c>
      <c r="AP49" s="7" t="n">
        <v>0</v>
      </c>
      <c r="AQ49" s="7">
        <f>AI49-AO49</f>
        <v/>
      </c>
      <c r="AR49" s="7" t="n">
        <v>0</v>
      </c>
      <c r="AS49" s="7" t="n">
        <v>0</v>
      </c>
      <c r="AT49" s="7" t="n">
        <v>0</v>
      </c>
      <c r="AU49" s="7" t="n">
        <v>0</v>
      </c>
      <c r="AV49" s="7" t="n">
        <v>0</v>
      </c>
      <c r="AW49" s="7" t="n">
        <v>0</v>
      </c>
      <c r="AX49" s="7" t="n">
        <v>5</v>
      </c>
      <c r="AY49" s="7">
        <f>ROUND(AX49*BP49/100,0)*100</f>
        <v/>
      </c>
      <c r="AZ49" s="7" t="n">
        <v>0</v>
      </c>
      <c r="BA49" s="7">
        <f>AS49-AY49</f>
        <v/>
      </c>
      <c r="BB49" s="7" t="n">
        <v>0</v>
      </c>
      <c r="BC49" s="6" t="n"/>
      <c r="BD49" s="7">
        <f>SUM(J49,T49,AD49,AN49,AX49)</f>
        <v/>
      </c>
      <c r="BE49" s="7">
        <f>SUM(F49,P49,Z49,AJ49,AT49)</f>
        <v/>
      </c>
      <c r="BF49" s="7">
        <f>SUM(N49,X49,AH49,AR49,BB49)</f>
        <v/>
      </c>
      <c r="BG49" s="7">
        <f>SUM(L49,V49,AF49,AP49,AZ49)</f>
        <v/>
      </c>
      <c r="BH49" s="7">
        <f>SUM(I49,S49,AC49,AM49,AW49)</f>
        <v/>
      </c>
      <c r="BI49" s="7" t="n">
        <v>0</v>
      </c>
      <c r="BJ49" s="7">
        <f>SUM(H49,R49,AB49,AL49,AV49)</f>
        <v/>
      </c>
      <c r="BK49" s="7">
        <f>SUM(K49,U49,AE49,AO49,AY49)</f>
        <v/>
      </c>
      <c r="BL49" s="7">
        <f>SUM(E49,O49,Y49,AI49,AS49)</f>
        <v/>
      </c>
      <c r="BM49" s="7">
        <f>SUM(G49,Q49,AA49,AK49,AU49)</f>
        <v/>
      </c>
      <c r="BN49" s="7" t="n">
        <v>0</v>
      </c>
      <c r="BO49" s="7">
        <f>BL49+BM49+BN49</f>
        <v/>
      </c>
      <c r="BP49" s="7" t="n">
        <v>1693.339069767442</v>
      </c>
      <c r="BQ49" s="7">
        <f>BO49/30*30</f>
        <v/>
      </c>
      <c r="BR49" s="7">
        <f>IFERROR(BL49/BE49,0)</f>
        <v/>
      </c>
    </row>
    <row r="50">
      <c r="A50" s="6" t="n">
        <v>36</v>
      </c>
      <c r="B50" s="6" t="inlineStr">
        <is>
          <t>2026-03-01</t>
        </is>
      </c>
      <c r="C50" s="6" t="inlineStr">
        <is>
          <t>ПТ</t>
        </is>
      </c>
      <c r="D50" s="6" t="inlineStr">
        <is>
          <t>Пекло Елена Сергеевна</t>
        </is>
      </c>
      <c r="E50" s="7" t="n">
        <v>23503.75</v>
      </c>
      <c r="F50" s="7" t="n">
        <v>12</v>
      </c>
      <c r="G50" s="7" t="n">
        <v>7140</v>
      </c>
      <c r="H50" s="7" t="n">
        <v>6</v>
      </c>
      <c r="I50" s="7" t="n">
        <v>2</v>
      </c>
      <c r="J50" s="7" t="n">
        <v>11</v>
      </c>
      <c r="K50" s="7">
        <f>ROUND(J50*BP50/100,0)*100</f>
        <v/>
      </c>
      <c r="L50" s="7" t="n">
        <v>0</v>
      </c>
      <c r="M50" s="7">
        <f>E50-K50</f>
        <v/>
      </c>
      <c r="N50" s="7" t="n">
        <v>0</v>
      </c>
      <c r="O50" s="7" t="n">
        <v>18289</v>
      </c>
      <c r="P50" s="7" t="n">
        <v>10</v>
      </c>
      <c r="Q50" s="7" t="n">
        <v>2380</v>
      </c>
      <c r="R50" s="7" t="n">
        <v>2</v>
      </c>
      <c r="S50" s="7" t="n">
        <v>0</v>
      </c>
      <c r="T50" s="7" t="n">
        <v>11</v>
      </c>
      <c r="U50" s="7">
        <f>ROUND(T50*BP50/100,0)*100</f>
        <v/>
      </c>
      <c r="V50" s="7" t="n">
        <v>0</v>
      </c>
      <c r="W50" s="7">
        <f>O50-U50</f>
        <v/>
      </c>
      <c r="X50" s="7" t="n">
        <v>0</v>
      </c>
      <c r="Y50" s="7" t="n">
        <v>24156.5</v>
      </c>
      <c r="Z50" s="7" t="n">
        <v>13</v>
      </c>
      <c r="AA50" s="7" t="n">
        <v>10710</v>
      </c>
      <c r="AB50" s="7" t="n">
        <v>9</v>
      </c>
      <c r="AC50" s="7" t="n">
        <v>2</v>
      </c>
      <c r="AD50" s="7" t="n">
        <v>11</v>
      </c>
      <c r="AE50" s="7">
        <f>ROUND(AD50*BP50/100,0)*100</f>
        <v/>
      </c>
      <c r="AF50" s="7" t="n">
        <v>0</v>
      </c>
      <c r="AG50" s="7">
        <f>Y50-AE50</f>
        <v/>
      </c>
      <c r="AH50" s="7" t="n">
        <v>0</v>
      </c>
      <c r="AI50" s="7" t="n">
        <v>25908.5</v>
      </c>
      <c r="AJ50" s="7" t="n">
        <v>14</v>
      </c>
      <c r="AK50" s="7" t="n">
        <v>2380</v>
      </c>
      <c r="AL50" s="7" t="n">
        <v>2</v>
      </c>
      <c r="AM50" s="7" t="n">
        <v>0</v>
      </c>
      <c r="AN50" s="7" t="n">
        <v>11</v>
      </c>
      <c r="AO50" s="7">
        <f>ROUND(AN50*BP50/100,0)*100</f>
        <v/>
      </c>
      <c r="AP50" s="7" t="n">
        <v>0</v>
      </c>
      <c r="AQ50" s="7">
        <f>AI50-AO50</f>
        <v/>
      </c>
      <c r="AR50" s="7" t="n">
        <v>0</v>
      </c>
      <c r="AS50" s="7" t="n">
        <v>1971</v>
      </c>
      <c r="AT50" s="7" t="n">
        <v>1</v>
      </c>
      <c r="AU50" s="7" t="n">
        <v>0</v>
      </c>
      <c r="AV50" s="7" t="n">
        <v>0</v>
      </c>
      <c r="AW50" s="7" t="n">
        <v>0</v>
      </c>
      <c r="AX50" s="7" t="n">
        <v>3</v>
      </c>
      <c r="AY50" s="7">
        <f>ROUND(AX50*BP50/100,0)*100</f>
        <v/>
      </c>
      <c r="AZ50" s="7" t="n">
        <v>0</v>
      </c>
      <c r="BA50" s="7">
        <f>AS50-AY50</f>
        <v/>
      </c>
      <c r="BB50" s="7" t="n">
        <v>0</v>
      </c>
      <c r="BC50" s="6" t="n"/>
      <c r="BD50" s="7">
        <f>SUM(J50,T50,AD50,AN50,AX50)</f>
        <v/>
      </c>
      <c r="BE50" s="7">
        <f>SUM(F50,P50,Z50,AJ50,AT50)</f>
        <v/>
      </c>
      <c r="BF50" s="7">
        <f>SUM(N50,X50,AH50,AR50,BB50)</f>
        <v/>
      </c>
      <c r="BG50" s="7">
        <f>SUM(L50,V50,AF50,AP50,AZ50)</f>
        <v/>
      </c>
      <c r="BH50" s="7">
        <f>SUM(I50,S50,AC50,AM50,AW50)</f>
        <v/>
      </c>
      <c r="BI50" s="7" t="n">
        <v>0</v>
      </c>
      <c r="BJ50" s="7">
        <f>SUM(H50,R50,AB50,AL50,AV50)</f>
        <v/>
      </c>
      <c r="BK50" s="7">
        <f>SUM(K50,U50,AE50,AO50,AY50)</f>
        <v/>
      </c>
      <c r="BL50" s="7">
        <f>SUM(E50,O50,Y50,AI50,AS50)</f>
        <v/>
      </c>
      <c r="BM50" s="7">
        <f>SUM(G50,Q50,AA50,AK50,AU50)</f>
        <v/>
      </c>
      <c r="BN50" s="7" t="n">
        <v>0</v>
      </c>
      <c r="BO50" s="7">
        <f>BL50+BM50+BN50</f>
        <v/>
      </c>
      <c r="BP50" s="7" t="n">
        <v>1659.757142857143</v>
      </c>
      <c r="BQ50" s="7">
        <f>BO50/30*30</f>
        <v/>
      </c>
      <c r="BR50" s="7">
        <f>IFERROR(BL50/BE50,0)</f>
        <v/>
      </c>
    </row>
    <row r="51">
      <c r="A51" s="6" t="n">
        <v>37</v>
      </c>
      <c r="B51" s="6" t="inlineStr">
        <is>
          <t>2026-03-01</t>
        </is>
      </c>
      <c r="C51" s="6" t="inlineStr">
        <is>
          <t>ПТ</t>
        </is>
      </c>
      <c r="D51" s="6" t="inlineStr">
        <is>
          <t>Пивоварова Анастасия Юрьевна</t>
        </is>
      </c>
      <c r="E51" s="7" t="n">
        <v>0</v>
      </c>
      <c r="F51" s="7" t="n">
        <v>0</v>
      </c>
      <c r="G51" s="7" t="n">
        <v>0</v>
      </c>
      <c r="H51" s="7" t="n">
        <v>0</v>
      </c>
      <c r="I51" s="7" t="n">
        <v>0</v>
      </c>
      <c r="J51" s="7" t="n">
        <v>0</v>
      </c>
      <c r="K51" s="7">
        <f>ROUND(J51*BP51/100,0)*100</f>
        <v/>
      </c>
      <c r="L51" s="7" t="n">
        <v>0</v>
      </c>
      <c r="M51" s="7">
        <f>E51-K51</f>
        <v/>
      </c>
      <c r="N51" s="7" t="n">
        <v>0</v>
      </c>
      <c r="O51" s="7" t="n">
        <v>3655</v>
      </c>
      <c r="P51" s="7" t="n">
        <v>2</v>
      </c>
      <c r="Q51" s="7" t="n">
        <v>0</v>
      </c>
      <c r="R51" s="7" t="n">
        <v>0</v>
      </c>
      <c r="S51" s="7" t="n">
        <v>0</v>
      </c>
      <c r="T51" s="7" t="n">
        <v>0</v>
      </c>
      <c r="U51" s="7">
        <f>ROUND(T51*BP51/100,0)*100</f>
        <v/>
      </c>
      <c r="V51" s="7" t="n">
        <v>0</v>
      </c>
      <c r="W51" s="7">
        <f>O51-U51</f>
        <v/>
      </c>
      <c r="X51" s="7" t="n">
        <v>0</v>
      </c>
      <c r="Y51" s="7" t="n">
        <v>1890</v>
      </c>
      <c r="Z51" s="7" t="n">
        <v>1</v>
      </c>
      <c r="AA51" s="7" t="n">
        <v>0</v>
      </c>
      <c r="AB51" s="7" t="n">
        <v>0</v>
      </c>
      <c r="AC51" s="7" t="n">
        <v>0</v>
      </c>
      <c r="AD51" s="7" t="n">
        <v>0</v>
      </c>
      <c r="AE51" s="7">
        <f>ROUND(AD51*BP51/100,0)*100</f>
        <v/>
      </c>
      <c r="AF51" s="7" t="n">
        <v>0</v>
      </c>
      <c r="AG51" s="7">
        <f>Y51-AE51</f>
        <v/>
      </c>
      <c r="AH51" s="7" t="n">
        <v>0</v>
      </c>
      <c r="AI51" s="7" t="n">
        <v>0</v>
      </c>
      <c r="AJ51" s="7" t="n">
        <v>0</v>
      </c>
      <c r="AK51" s="7" t="n">
        <v>0</v>
      </c>
      <c r="AL51" s="7" t="n">
        <v>0</v>
      </c>
      <c r="AM51" s="7" t="n">
        <v>0</v>
      </c>
      <c r="AN51" s="7" t="n">
        <v>0</v>
      </c>
      <c r="AO51" s="7">
        <f>ROUND(AN51*BP51/100,0)*100</f>
        <v/>
      </c>
      <c r="AP51" s="7" t="n">
        <v>0</v>
      </c>
      <c r="AQ51" s="7">
        <f>AI51-AO51</f>
        <v/>
      </c>
      <c r="AR51" s="7" t="n">
        <v>0</v>
      </c>
      <c r="AS51" s="7" t="n">
        <v>1890</v>
      </c>
      <c r="AT51" s="7" t="n">
        <v>1</v>
      </c>
      <c r="AU51" s="7" t="n">
        <v>0</v>
      </c>
      <c r="AV51" s="7" t="n">
        <v>0</v>
      </c>
      <c r="AW51" s="7" t="n">
        <v>0</v>
      </c>
      <c r="AX51" s="7" t="n">
        <v>0</v>
      </c>
      <c r="AY51" s="7">
        <f>ROUND(AX51*BP51/100,0)*100</f>
        <v/>
      </c>
      <c r="AZ51" s="7" t="n">
        <v>0</v>
      </c>
      <c r="BA51" s="7">
        <f>AS51-AY51</f>
        <v/>
      </c>
      <c r="BB51" s="7" t="n">
        <v>0</v>
      </c>
      <c r="BC51" s="6" t="n"/>
      <c r="BD51" s="7">
        <f>SUM(J51,T51,AD51,AN51,AX51)</f>
        <v/>
      </c>
      <c r="BE51" s="7">
        <f>SUM(F51,P51,Z51,AJ51,AT51)</f>
        <v/>
      </c>
      <c r="BF51" s="7">
        <f>SUM(N51,X51,AH51,AR51,BB51)</f>
        <v/>
      </c>
      <c r="BG51" s="7">
        <f>SUM(L51,V51,AF51,AP51,AZ51)</f>
        <v/>
      </c>
      <c r="BH51" s="7">
        <f>SUM(I51,S51,AC51,AM51,AW51)</f>
        <v/>
      </c>
      <c r="BI51" s="7" t="n">
        <v>0</v>
      </c>
      <c r="BJ51" s="7">
        <f>SUM(H51,R51,AB51,AL51,AV51)</f>
        <v/>
      </c>
      <c r="BK51" s="7">
        <f>SUM(K51,U51,AE51,AO51,AY51)</f>
        <v/>
      </c>
      <c r="BL51" s="7">
        <f>SUM(E51,O51,Y51,AI51,AS51)</f>
        <v/>
      </c>
      <c r="BM51" s="7">
        <f>SUM(G51,Q51,AA51,AK51,AU51)</f>
        <v/>
      </c>
      <c r="BN51" s="7" t="n">
        <v>0</v>
      </c>
      <c r="BO51" s="7">
        <f>BL51+BM51+BN51</f>
        <v/>
      </c>
      <c r="BP51" s="7" t="n">
        <v>1765</v>
      </c>
      <c r="BQ51" s="7">
        <f>BO51/30*30</f>
        <v/>
      </c>
      <c r="BR51" s="7">
        <f>IFERROR(BL51/BE51,0)</f>
        <v/>
      </c>
    </row>
    <row r="52">
      <c r="A52" s="6" t="n">
        <v>38</v>
      </c>
      <c r="B52" s="6" t="inlineStr">
        <is>
          <t>2026-03-01</t>
        </is>
      </c>
      <c r="C52" s="6" t="inlineStr">
        <is>
          <t>ПТ</t>
        </is>
      </c>
      <c r="D52" s="6" t="inlineStr">
        <is>
          <t>Савкова Екатерина Евгеньевна</t>
        </is>
      </c>
      <c r="E52" s="7" t="n">
        <v>3050.5</v>
      </c>
      <c r="F52" s="7" t="n">
        <v>2</v>
      </c>
      <c r="G52" s="7" t="n">
        <v>0</v>
      </c>
      <c r="H52" s="7" t="n">
        <v>0</v>
      </c>
      <c r="I52" s="7" t="n">
        <v>0</v>
      </c>
      <c r="J52" s="7" t="n">
        <v>0</v>
      </c>
      <c r="K52" s="7">
        <f>ROUND(J52*BP52/100,0)*100</f>
        <v/>
      </c>
      <c r="L52" s="7" t="n">
        <v>0</v>
      </c>
      <c r="M52" s="7">
        <f>E52-K52</f>
        <v/>
      </c>
      <c r="N52" s="7" t="n">
        <v>0</v>
      </c>
      <c r="O52" s="7" t="n">
        <v>1727.5</v>
      </c>
      <c r="P52" s="7" t="n">
        <v>1</v>
      </c>
      <c r="Q52" s="7" t="n">
        <v>0</v>
      </c>
      <c r="R52" s="7" t="n">
        <v>0</v>
      </c>
      <c r="S52" s="7" t="n">
        <v>0</v>
      </c>
      <c r="T52" s="7" t="n">
        <v>0</v>
      </c>
      <c r="U52" s="7">
        <f>ROUND(T52*BP52/100,0)*100</f>
        <v/>
      </c>
      <c r="V52" s="7" t="n">
        <v>0</v>
      </c>
      <c r="W52" s="7">
        <f>O52-U52</f>
        <v/>
      </c>
      <c r="X52" s="7" t="n">
        <v>0</v>
      </c>
      <c r="Y52" s="7" t="n">
        <v>1727.5</v>
      </c>
      <c r="Z52" s="7" t="n">
        <v>1</v>
      </c>
      <c r="AA52" s="7" t="n">
        <v>0</v>
      </c>
      <c r="AB52" s="7" t="n">
        <v>0</v>
      </c>
      <c r="AC52" s="7" t="n">
        <v>0</v>
      </c>
      <c r="AD52" s="7" t="n">
        <v>0</v>
      </c>
      <c r="AE52" s="7">
        <f>ROUND(AD52*BP52/100,0)*100</f>
        <v/>
      </c>
      <c r="AF52" s="7" t="n">
        <v>0</v>
      </c>
      <c r="AG52" s="7">
        <f>Y52-AE52</f>
        <v/>
      </c>
      <c r="AH52" s="7" t="n">
        <v>0</v>
      </c>
      <c r="AI52" s="7" t="n">
        <v>0</v>
      </c>
      <c r="AJ52" s="7" t="n">
        <v>0</v>
      </c>
      <c r="AK52" s="7" t="n">
        <v>0</v>
      </c>
      <c r="AL52" s="7" t="n">
        <v>0</v>
      </c>
      <c r="AM52" s="7" t="n">
        <v>0</v>
      </c>
      <c r="AN52" s="7" t="n">
        <v>0</v>
      </c>
      <c r="AO52" s="7">
        <f>ROUND(AN52*BP52/100,0)*100</f>
        <v/>
      </c>
      <c r="AP52" s="7" t="n">
        <v>0</v>
      </c>
      <c r="AQ52" s="7">
        <f>AI52-AO52</f>
        <v/>
      </c>
      <c r="AR52" s="7" t="n">
        <v>0</v>
      </c>
      <c r="AS52" s="7" t="n">
        <v>0</v>
      </c>
      <c r="AT52" s="7" t="n">
        <v>0</v>
      </c>
      <c r="AU52" s="7" t="n">
        <v>0</v>
      </c>
      <c r="AV52" s="7" t="n">
        <v>0</v>
      </c>
      <c r="AW52" s="7" t="n">
        <v>0</v>
      </c>
      <c r="AX52" s="7" t="n">
        <v>0</v>
      </c>
      <c r="AY52" s="7">
        <f>ROUND(AX52*BP52/100,0)*100</f>
        <v/>
      </c>
      <c r="AZ52" s="7" t="n">
        <v>0</v>
      </c>
      <c r="BA52" s="7">
        <f>AS52-AY52</f>
        <v/>
      </c>
      <c r="BB52" s="7" t="n">
        <v>0</v>
      </c>
      <c r="BC52" s="6" t="n"/>
      <c r="BD52" s="7">
        <f>SUM(J52,T52,AD52,AN52,AX52)</f>
        <v/>
      </c>
      <c r="BE52" s="7">
        <f>SUM(F52,P52,Z52,AJ52,AT52)</f>
        <v/>
      </c>
      <c r="BF52" s="7">
        <f>SUM(N52,X52,AH52,AR52,BB52)</f>
        <v/>
      </c>
      <c r="BG52" s="7">
        <f>SUM(L52,V52,AF52,AP52,AZ52)</f>
        <v/>
      </c>
      <c r="BH52" s="7">
        <f>SUM(I52,S52,AC52,AM52,AW52)</f>
        <v/>
      </c>
      <c r="BI52" s="7" t="n">
        <v>0</v>
      </c>
      <c r="BJ52" s="7">
        <f>SUM(H52,R52,AB52,AL52,AV52)</f>
        <v/>
      </c>
      <c r="BK52" s="7">
        <f>SUM(K52,U52,AE52,AO52,AY52)</f>
        <v/>
      </c>
      <c r="BL52" s="7">
        <f>SUM(E52,O52,Y52,AI52,AS52)</f>
        <v/>
      </c>
      <c r="BM52" s="7">
        <f>SUM(G52,Q52,AA52,AK52,AU52)</f>
        <v/>
      </c>
      <c r="BN52" s="7" t="n">
        <v>0</v>
      </c>
      <c r="BO52" s="7">
        <f>BL52+BM52+BN52</f>
        <v/>
      </c>
      <c r="BP52" s="7" t="n">
        <v>0</v>
      </c>
      <c r="BQ52" s="7">
        <f>BO52/30*30</f>
        <v/>
      </c>
      <c r="BR52" s="7">
        <f>IFERROR(BL52/BE52,0)</f>
        <v/>
      </c>
    </row>
    <row r="53">
      <c r="A53" s="6" t="n">
        <v>39</v>
      </c>
      <c r="B53" s="6" t="inlineStr">
        <is>
          <t>2026-03-01</t>
        </is>
      </c>
      <c r="C53" s="6" t="inlineStr">
        <is>
          <t>ПТ</t>
        </is>
      </c>
      <c r="D53" s="6" t="inlineStr">
        <is>
          <t>Степанов Кирилл Евгеньевич</t>
        </is>
      </c>
      <c r="E53" s="7" t="n">
        <v>0</v>
      </c>
      <c r="F53" s="7" t="n">
        <v>0</v>
      </c>
      <c r="G53" s="7" t="n">
        <v>2060</v>
      </c>
      <c r="H53" s="7" t="n">
        <v>2</v>
      </c>
      <c r="I53" s="7" t="n">
        <v>0</v>
      </c>
      <c r="J53" s="7" t="n">
        <v>0</v>
      </c>
      <c r="K53" s="7">
        <f>ROUND(J53*BP53/100,0)*100</f>
        <v/>
      </c>
      <c r="L53" s="7" t="n">
        <v>0</v>
      </c>
      <c r="M53" s="7">
        <f>E53-K53</f>
        <v/>
      </c>
      <c r="N53" s="7" t="n">
        <v>0</v>
      </c>
      <c r="O53" s="7" t="n">
        <v>0</v>
      </c>
      <c r="P53" s="7" t="n">
        <v>0</v>
      </c>
      <c r="Q53" s="7" t="n">
        <v>1030</v>
      </c>
      <c r="R53" s="7" t="n">
        <v>1</v>
      </c>
      <c r="S53" s="7" t="n">
        <v>0</v>
      </c>
      <c r="T53" s="7" t="n">
        <v>0</v>
      </c>
      <c r="U53" s="7">
        <f>ROUND(T53*BP53/100,0)*100</f>
        <v/>
      </c>
      <c r="V53" s="7" t="n">
        <v>0</v>
      </c>
      <c r="W53" s="7">
        <f>O53-U53</f>
        <v/>
      </c>
      <c r="X53" s="7" t="n">
        <v>0</v>
      </c>
      <c r="Y53" s="7" t="n">
        <v>0</v>
      </c>
      <c r="Z53" s="7" t="n">
        <v>0</v>
      </c>
      <c r="AA53" s="7" t="n">
        <v>2060</v>
      </c>
      <c r="AB53" s="7" t="n">
        <v>2</v>
      </c>
      <c r="AC53" s="7" t="n">
        <v>0</v>
      </c>
      <c r="AD53" s="7" t="n">
        <v>0</v>
      </c>
      <c r="AE53" s="7">
        <f>ROUND(AD53*BP53/100,0)*100</f>
        <v/>
      </c>
      <c r="AF53" s="7" t="n">
        <v>0</v>
      </c>
      <c r="AG53" s="7">
        <f>Y53-AE53</f>
        <v/>
      </c>
      <c r="AH53" s="7" t="n">
        <v>0</v>
      </c>
      <c r="AI53" s="7" t="n">
        <v>0</v>
      </c>
      <c r="AJ53" s="7" t="n">
        <v>0</v>
      </c>
      <c r="AK53" s="7" t="n">
        <v>2060</v>
      </c>
      <c r="AL53" s="7" t="n">
        <v>2</v>
      </c>
      <c r="AM53" s="7" t="n">
        <v>0</v>
      </c>
      <c r="AN53" s="7" t="n">
        <v>0</v>
      </c>
      <c r="AO53" s="7">
        <f>ROUND(AN53*BP53/100,0)*100</f>
        <v/>
      </c>
      <c r="AP53" s="7" t="n">
        <v>0</v>
      </c>
      <c r="AQ53" s="7">
        <f>AI53-AO53</f>
        <v/>
      </c>
      <c r="AR53" s="7" t="n">
        <v>0</v>
      </c>
      <c r="AS53" s="7" t="n">
        <v>0</v>
      </c>
      <c r="AT53" s="7" t="n">
        <v>0</v>
      </c>
      <c r="AU53" s="7" t="n">
        <v>1030</v>
      </c>
      <c r="AV53" s="7" t="n">
        <v>1</v>
      </c>
      <c r="AW53" s="7" t="n">
        <v>0</v>
      </c>
      <c r="AX53" s="7" t="n">
        <v>0</v>
      </c>
      <c r="AY53" s="7">
        <f>ROUND(AX53*BP53/100,0)*100</f>
        <v/>
      </c>
      <c r="AZ53" s="7" t="n">
        <v>0</v>
      </c>
      <c r="BA53" s="7">
        <f>AS53-AY53</f>
        <v/>
      </c>
      <c r="BB53" s="7" t="n">
        <v>0</v>
      </c>
      <c r="BC53" s="6" t="n"/>
      <c r="BD53" s="7">
        <f>SUM(J53,T53,AD53,AN53,AX53)</f>
        <v/>
      </c>
      <c r="BE53" s="7">
        <f>SUM(F53,P53,Z53,AJ53,AT53)</f>
        <v/>
      </c>
      <c r="BF53" s="7">
        <f>SUM(N53,X53,AH53,AR53,BB53)</f>
        <v/>
      </c>
      <c r="BG53" s="7">
        <f>SUM(L53,V53,AF53,AP53,AZ53)</f>
        <v/>
      </c>
      <c r="BH53" s="7">
        <f>SUM(I53,S53,AC53,AM53,AW53)</f>
        <v/>
      </c>
      <c r="BI53" s="7" t="n">
        <v>0</v>
      </c>
      <c r="BJ53" s="7">
        <f>SUM(H53,R53,AB53,AL53,AV53)</f>
        <v/>
      </c>
      <c r="BK53" s="7">
        <f>SUM(K53,U53,AE53,AO53,AY53)</f>
        <v/>
      </c>
      <c r="BL53" s="7">
        <f>SUM(E53,O53,Y53,AI53,AS53)</f>
        <v/>
      </c>
      <c r="BM53" s="7">
        <f>SUM(G53,Q53,AA53,AK53,AU53)</f>
        <v/>
      </c>
      <c r="BN53" s="7" t="n">
        <v>0</v>
      </c>
      <c r="BO53" s="7">
        <f>BL53+BM53+BN53</f>
        <v/>
      </c>
      <c r="BP53" s="7" t="n">
        <v>858.3333333333334</v>
      </c>
      <c r="BQ53" s="7">
        <f>BO53/30*30</f>
        <v/>
      </c>
      <c r="BR53" s="7">
        <f>IFERROR(BL53/BE53,0)</f>
        <v/>
      </c>
    </row>
    <row r="54">
      <c r="A54" s="6" t="n">
        <v>40</v>
      </c>
      <c r="B54" s="6" t="inlineStr">
        <is>
          <t>2026-03-01</t>
        </is>
      </c>
      <c r="C54" s="6" t="inlineStr">
        <is>
          <t>ПТ</t>
        </is>
      </c>
      <c r="D54" s="6" t="inlineStr">
        <is>
          <t>Тыркова Людмила Владимировна</t>
        </is>
      </c>
      <c r="E54" s="7" t="n">
        <v>49013.75</v>
      </c>
      <c r="F54" s="7" t="n">
        <v>22</v>
      </c>
      <c r="G54" s="7" t="n">
        <v>1035</v>
      </c>
      <c r="H54" s="7" t="n">
        <v>1</v>
      </c>
      <c r="I54" s="7" t="n">
        <v>0</v>
      </c>
      <c r="J54" s="7" t="n">
        <v>13</v>
      </c>
      <c r="K54" s="7">
        <f>ROUND(J54*BP54/100,0)*100</f>
        <v/>
      </c>
      <c r="L54" s="7" t="n">
        <v>0</v>
      </c>
      <c r="M54" s="7">
        <f>E54-K54</f>
        <v/>
      </c>
      <c r="N54" s="7" t="n">
        <v>1</v>
      </c>
      <c r="O54" s="7" t="n">
        <v>44534.5</v>
      </c>
      <c r="P54" s="7" t="n">
        <v>19</v>
      </c>
      <c r="Q54" s="7" t="n">
        <v>1035</v>
      </c>
      <c r="R54" s="7" t="n">
        <v>1</v>
      </c>
      <c r="S54" s="7" t="n">
        <v>1</v>
      </c>
      <c r="T54" s="7" t="n">
        <v>13</v>
      </c>
      <c r="U54" s="7">
        <f>ROUND(T54*BP54/100,0)*100</f>
        <v/>
      </c>
      <c r="V54" s="7" t="n">
        <v>0</v>
      </c>
      <c r="W54" s="7">
        <f>O54-U54</f>
        <v/>
      </c>
      <c r="X54" s="7" t="n">
        <v>1</v>
      </c>
      <c r="Y54" s="7" t="n">
        <v>43383.88</v>
      </c>
      <c r="Z54" s="7" t="n">
        <v>19</v>
      </c>
      <c r="AA54" s="7" t="n">
        <v>0</v>
      </c>
      <c r="AB54" s="7" t="n">
        <v>0</v>
      </c>
      <c r="AC54" s="7" t="n">
        <v>0</v>
      </c>
      <c r="AD54" s="7" t="n">
        <v>13</v>
      </c>
      <c r="AE54" s="7">
        <f>ROUND(AD54*BP54/100,0)*100</f>
        <v/>
      </c>
      <c r="AF54" s="7" t="n">
        <v>0</v>
      </c>
      <c r="AG54" s="7">
        <f>Y54-AE54</f>
        <v/>
      </c>
      <c r="AH54" s="7" t="n">
        <v>0</v>
      </c>
      <c r="AI54" s="7" t="n">
        <v>36450.37</v>
      </c>
      <c r="AJ54" s="7" t="n">
        <v>16</v>
      </c>
      <c r="AK54" s="7" t="n">
        <v>5451</v>
      </c>
      <c r="AL54" s="7" t="n">
        <v>6</v>
      </c>
      <c r="AM54" s="7" t="n">
        <v>0</v>
      </c>
      <c r="AN54" s="7" t="n">
        <v>13</v>
      </c>
      <c r="AO54" s="7">
        <f>ROUND(AN54*BP54/100,0)*100</f>
        <v/>
      </c>
      <c r="AP54" s="7" t="n">
        <v>0</v>
      </c>
      <c r="AQ54" s="7">
        <f>AI54-AO54</f>
        <v/>
      </c>
      <c r="AR54" s="7" t="n">
        <v>0</v>
      </c>
      <c r="AS54" s="7" t="n">
        <v>18803.13</v>
      </c>
      <c r="AT54" s="7" t="n">
        <v>8</v>
      </c>
      <c r="AU54" s="7" t="n">
        <v>0</v>
      </c>
      <c r="AV54" s="7" t="n">
        <v>0</v>
      </c>
      <c r="AW54" s="7" t="n">
        <v>0</v>
      </c>
      <c r="AX54" s="7" t="n">
        <v>4</v>
      </c>
      <c r="AY54" s="7">
        <f>ROUND(AX54*BP54/100,0)*100</f>
        <v/>
      </c>
      <c r="AZ54" s="7" t="n">
        <v>0</v>
      </c>
      <c r="BA54" s="7">
        <f>AS54-AY54</f>
        <v/>
      </c>
      <c r="BB54" s="7" t="n">
        <v>0</v>
      </c>
      <c r="BC54" s="6" t="n"/>
      <c r="BD54" s="7">
        <f>SUM(J54,T54,AD54,AN54,AX54)</f>
        <v/>
      </c>
      <c r="BE54" s="7">
        <f>SUM(F54,P54,Z54,AJ54,AT54)</f>
        <v/>
      </c>
      <c r="BF54" s="7">
        <f>SUM(N54,X54,AH54,AR54,BB54)</f>
        <v/>
      </c>
      <c r="BG54" s="7">
        <f>SUM(L54,V54,AF54,AP54,AZ54)</f>
        <v/>
      </c>
      <c r="BH54" s="7">
        <f>SUM(I54,S54,AC54,AM54,AW54)</f>
        <v/>
      </c>
      <c r="BI54" s="7" t="n">
        <v>0</v>
      </c>
      <c r="BJ54" s="7">
        <f>SUM(H54,R54,AB54,AL54,AV54)</f>
        <v/>
      </c>
      <c r="BK54" s="7">
        <f>SUM(K54,U54,AE54,AO54,AY54)</f>
        <v/>
      </c>
      <c r="BL54" s="7">
        <f>SUM(E54,O54,Y54,AI54,AS54)</f>
        <v/>
      </c>
      <c r="BM54" s="7">
        <f>SUM(G54,Q54,AA54,AK54,AU54)</f>
        <v/>
      </c>
      <c r="BN54" s="7" t="n">
        <v>0</v>
      </c>
      <c r="BO54" s="7">
        <f>BL54+BM54+BN54</f>
        <v/>
      </c>
      <c r="BP54" s="7" t="n">
        <v>2258.701785714286</v>
      </c>
      <c r="BQ54" s="7">
        <f>BO54/30*30</f>
        <v/>
      </c>
      <c r="BR54" s="7">
        <f>IFERROR(BL54/BE54,0)</f>
        <v/>
      </c>
    </row>
    <row r="55">
      <c r="A55" s="6" t="n">
        <v>41</v>
      </c>
      <c r="B55" s="6" t="inlineStr">
        <is>
          <t>2026-03-01</t>
        </is>
      </c>
      <c r="C55" s="6" t="inlineStr">
        <is>
          <t>ПТ</t>
        </is>
      </c>
      <c r="D55" s="6" t="inlineStr">
        <is>
          <t>Юрьева Марина Евгеньевна</t>
        </is>
      </c>
      <c r="E55" s="7" t="n">
        <v>15070.38</v>
      </c>
      <c r="F55" s="7" t="n">
        <v>8</v>
      </c>
      <c r="G55" s="7" t="n">
        <v>0</v>
      </c>
      <c r="H55" s="7" t="n">
        <v>0</v>
      </c>
      <c r="I55" s="7" t="n">
        <v>0</v>
      </c>
      <c r="J55" s="7" t="n">
        <v>7</v>
      </c>
      <c r="K55" s="7">
        <f>ROUND(J55*BP55/100,0)*100</f>
        <v/>
      </c>
      <c r="L55" s="7" t="n">
        <v>0</v>
      </c>
      <c r="M55" s="7">
        <f>E55-K55</f>
        <v/>
      </c>
      <c r="N55" s="7" t="n">
        <v>0</v>
      </c>
      <c r="O55" s="7" t="n">
        <v>15442</v>
      </c>
      <c r="P55" s="7" t="n">
        <v>11</v>
      </c>
      <c r="Q55" s="7" t="n">
        <v>0</v>
      </c>
      <c r="R55" s="7" t="n">
        <v>0</v>
      </c>
      <c r="S55" s="7" t="n">
        <v>0</v>
      </c>
      <c r="T55" s="7" t="n">
        <v>7</v>
      </c>
      <c r="U55" s="7">
        <f>ROUND(T55*BP55/100,0)*100</f>
        <v/>
      </c>
      <c r="V55" s="7" t="n">
        <v>0</v>
      </c>
      <c r="W55" s="7">
        <f>O55-U55</f>
        <v/>
      </c>
      <c r="X55" s="7" t="n">
        <v>0</v>
      </c>
      <c r="Y55" s="7" t="n">
        <v>17632</v>
      </c>
      <c r="Z55" s="7" t="n">
        <v>11</v>
      </c>
      <c r="AA55" s="7" t="n">
        <v>0</v>
      </c>
      <c r="AB55" s="7" t="n">
        <v>0</v>
      </c>
      <c r="AC55" s="7" t="n">
        <v>1</v>
      </c>
      <c r="AD55" s="7" t="n">
        <v>7</v>
      </c>
      <c r="AE55" s="7">
        <f>ROUND(AD55*BP55/100,0)*100</f>
        <v/>
      </c>
      <c r="AF55" s="7" t="n">
        <v>0</v>
      </c>
      <c r="AG55" s="7">
        <f>Y55-AE55</f>
        <v/>
      </c>
      <c r="AH55" s="7" t="n">
        <v>0</v>
      </c>
      <c r="AI55" s="7" t="n">
        <v>17369.87</v>
      </c>
      <c r="AJ55" s="7" t="n">
        <v>9</v>
      </c>
      <c r="AK55" s="7" t="n">
        <v>0</v>
      </c>
      <c r="AL55" s="7" t="n">
        <v>0</v>
      </c>
      <c r="AM55" s="7" t="n">
        <v>0</v>
      </c>
      <c r="AN55" s="7" t="n">
        <v>7</v>
      </c>
      <c r="AO55" s="7">
        <f>ROUND(AN55*BP55/100,0)*100</f>
        <v/>
      </c>
      <c r="AP55" s="7" t="n">
        <v>0</v>
      </c>
      <c r="AQ55" s="7">
        <f>AI55-AO55</f>
        <v/>
      </c>
      <c r="AR55" s="7" t="n">
        <v>0</v>
      </c>
      <c r="AS55" s="7" t="n">
        <v>0</v>
      </c>
      <c r="AT55" s="7" t="n">
        <v>0</v>
      </c>
      <c r="AU55" s="7" t="n">
        <v>0</v>
      </c>
      <c r="AV55" s="7" t="n">
        <v>0</v>
      </c>
      <c r="AW55" s="7" t="n">
        <v>0</v>
      </c>
      <c r="AX55" s="7" t="n">
        <v>2</v>
      </c>
      <c r="AY55" s="7">
        <f>ROUND(AX55*BP55/100,0)*100</f>
        <v/>
      </c>
      <c r="AZ55" s="7" t="n">
        <v>0</v>
      </c>
      <c r="BA55" s="7">
        <f>AS55-AY55</f>
        <v/>
      </c>
      <c r="BB55" s="7" t="n">
        <v>0</v>
      </c>
      <c r="BC55" s="6" t="n"/>
      <c r="BD55" s="7">
        <f>SUM(J55,T55,AD55,AN55,AX55)</f>
        <v/>
      </c>
      <c r="BE55" s="7">
        <f>SUM(F55,P55,Z55,AJ55,AT55)</f>
        <v/>
      </c>
      <c r="BF55" s="7">
        <f>SUM(N55,X55,AH55,AR55,BB55)</f>
        <v/>
      </c>
      <c r="BG55" s="7">
        <f>SUM(L55,V55,AF55,AP55,AZ55)</f>
        <v/>
      </c>
      <c r="BH55" s="7">
        <f>SUM(I55,S55,AC55,AM55,AW55)</f>
        <v/>
      </c>
      <c r="BI55" s="7" t="n">
        <v>0</v>
      </c>
      <c r="BJ55" s="7">
        <f>SUM(H55,R55,AB55,AL55,AV55)</f>
        <v/>
      </c>
      <c r="BK55" s="7">
        <f>SUM(K55,U55,AE55,AO55,AY55)</f>
        <v/>
      </c>
      <c r="BL55" s="7">
        <f>SUM(E55,O55,Y55,AI55,AS55)</f>
        <v/>
      </c>
      <c r="BM55" s="7">
        <f>SUM(G55,Q55,AA55,AK55,AU55)</f>
        <v/>
      </c>
      <c r="BN55" s="7" t="n">
        <v>0</v>
      </c>
      <c r="BO55" s="7">
        <f>BL55+BM55+BN55</f>
        <v/>
      </c>
      <c r="BP55" s="7" t="n">
        <v>1727.903846153846</v>
      </c>
      <c r="BQ55" s="7">
        <f>BO55/30*30</f>
        <v/>
      </c>
      <c r="BR55" s="7">
        <f>IFERROR(BL55/BE55,0)</f>
        <v/>
      </c>
    </row>
    <row r="56">
      <c r="A56" s="8" t="n"/>
      <c r="B56" s="8" t="n"/>
      <c r="C56" s="8" t="n"/>
      <c r="D56" s="8" t="inlineStr">
        <is>
          <t>Итого ГП</t>
        </is>
      </c>
      <c r="E56" s="9">
        <f>SUM(E45:E55)</f>
        <v/>
      </c>
      <c r="F56" s="9">
        <f>SUM(F45:F55)</f>
        <v/>
      </c>
      <c r="G56" s="9">
        <f>SUM(G45:G55)</f>
        <v/>
      </c>
      <c r="H56" s="9">
        <f>SUM(H45:H55)</f>
        <v/>
      </c>
      <c r="I56" s="9">
        <f>SUM(I45:I55)</f>
        <v/>
      </c>
      <c r="J56" s="9">
        <f>SUM(J45:J55)</f>
        <v/>
      </c>
      <c r="K56" s="9">
        <f>SUM(K45:K55)</f>
        <v/>
      </c>
      <c r="L56" s="9">
        <f>SUM(L45:L55)</f>
        <v/>
      </c>
      <c r="M56" s="9">
        <f>SUM(M45:M55)</f>
        <v/>
      </c>
      <c r="N56" s="9">
        <f>SUM(N45:N55)</f>
        <v/>
      </c>
      <c r="O56" s="9">
        <f>SUM(O45:O55)</f>
        <v/>
      </c>
      <c r="P56" s="9">
        <f>SUM(P45:P55)</f>
        <v/>
      </c>
      <c r="Q56" s="9">
        <f>SUM(Q45:Q55)</f>
        <v/>
      </c>
      <c r="R56" s="9">
        <f>SUM(R45:R55)</f>
        <v/>
      </c>
      <c r="S56" s="9">
        <f>SUM(S45:S55)</f>
        <v/>
      </c>
      <c r="T56" s="9">
        <f>SUM(T45:T55)</f>
        <v/>
      </c>
      <c r="U56" s="9">
        <f>SUM(U45:U55)</f>
        <v/>
      </c>
      <c r="V56" s="9">
        <f>SUM(V45:V55)</f>
        <v/>
      </c>
      <c r="W56" s="9">
        <f>SUM(W45:W55)</f>
        <v/>
      </c>
      <c r="X56" s="9">
        <f>SUM(X45:X55)</f>
        <v/>
      </c>
      <c r="Y56" s="9">
        <f>SUM(Y45:Y55)</f>
        <v/>
      </c>
      <c r="Z56" s="9">
        <f>SUM(Z45:Z55)</f>
        <v/>
      </c>
      <c r="AA56" s="9">
        <f>SUM(AA45:AA55)</f>
        <v/>
      </c>
      <c r="AB56" s="9">
        <f>SUM(AB45:AB55)</f>
        <v/>
      </c>
      <c r="AC56" s="9">
        <f>SUM(AC45:AC55)</f>
        <v/>
      </c>
      <c r="AD56" s="9">
        <f>SUM(AD45:AD55)</f>
        <v/>
      </c>
      <c r="AE56" s="9">
        <f>SUM(AE45:AE55)</f>
        <v/>
      </c>
      <c r="AF56" s="9">
        <f>SUM(AF45:AF55)</f>
        <v/>
      </c>
      <c r="AG56" s="9">
        <f>SUM(AG45:AG55)</f>
        <v/>
      </c>
      <c r="AH56" s="9">
        <f>SUM(AH45:AH55)</f>
        <v/>
      </c>
      <c r="AI56" s="9">
        <f>SUM(AI45:AI55)</f>
        <v/>
      </c>
      <c r="AJ56" s="9">
        <f>SUM(AJ45:AJ55)</f>
        <v/>
      </c>
      <c r="AK56" s="9">
        <f>SUM(AK45:AK55)</f>
        <v/>
      </c>
      <c r="AL56" s="9">
        <f>SUM(AL45:AL55)</f>
        <v/>
      </c>
      <c r="AM56" s="9">
        <f>SUM(AM45:AM55)</f>
        <v/>
      </c>
      <c r="AN56" s="9">
        <f>SUM(AN45:AN55)</f>
        <v/>
      </c>
      <c r="AO56" s="9">
        <f>SUM(AO45:AO55)</f>
        <v/>
      </c>
      <c r="AP56" s="9">
        <f>SUM(AP45:AP55)</f>
        <v/>
      </c>
      <c r="AQ56" s="9">
        <f>SUM(AQ45:AQ55)</f>
        <v/>
      </c>
      <c r="AR56" s="9">
        <f>SUM(AR45:AR55)</f>
        <v/>
      </c>
      <c r="AS56" s="9">
        <f>SUM(AS45:AS55)</f>
        <v/>
      </c>
      <c r="AT56" s="9">
        <f>SUM(AT45:AT55)</f>
        <v/>
      </c>
      <c r="AU56" s="9">
        <f>SUM(AU45:AU55)</f>
        <v/>
      </c>
      <c r="AV56" s="9">
        <f>SUM(AV45:AV55)</f>
        <v/>
      </c>
      <c r="AW56" s="9">
        <f>SUM(AW45:AW55)</f>
        <v/>
      </c>
      <c r="AX56" s="9">
        <f>SUM(AX45:AX55)</f>
        <v/>
      </c>
      <c r="AY56" s="9">
        <f>SUM(AY45:AY55)</f>
        <v/>
      </c>
      <c r="AZ56" s="9">
        <f>SUM(AZ45:AZ55)</f>
        <v/>
      </c>
      <c r="BA56" s="9">
        <f>SUM(BA45:BA55)</f>
        <v/>
      </c>
      <c r="BB56" s="9">
        <f>SUM(BB45:BB55)</f>
        <v/>
      </c>
      <c r="BC56" s="9">
        <f>SUM(BC45:BC55)</f>
        <v/>
      </c>
      <c r="BD56" s="9">
        <f>SUM(BD45:BD55)</f>
        <v/>
      </c>
      <c r="BE56" s="9">
        <f>SUM(BE45:BE55)</f>
        <v/>
      </c>
      <c r="BF56" s="9">
        <f>SUM(BF45:BF55)</f>
        <v/>
      </c>
      <c r="BG56" s="9">
        <f>SUM(BG45:BG55)</f>
        <v/>
      </c>
      <c r="BH56" s="9">
        <f>SUM(BH45:BH55)</f>
        <v/>
      </c>
      <c r="BI56" s="9">
        <f>SUM(BI45:BI55)</f>
        <v/>
      </c>
      <c r="BJ56" s="9">
        <f>SUM(BJ45:BJ55)</f>
        <v/>
      </c>
      <c r="BK56" s="9">
        <f>SUM(BK45:BK55)</f>
        <v/>
      </c>
      <c r="BL56" s="9">
        <f>SUM(BL45:BL55)</f>
        <v/>
      </c>
      <c r="BM56" s="9">
        <f>SUM(BM45:BM55)</f>
        <v/>
      </c>
      <c r="BN56" s="9">
        <f>SUM(BN45:BN55)</f>
        <v/>
      </c>
      <c r="BO56" s="9">
        <f>SUM(BO45:BO55)</f>
        <v/>
      </c>
      <c r="BP56" s="9">
        <f>IFERROR(BK56/BD56,0)</f>
        <v/>
      </c>
      <c r="BQ56" s="9">
        <f>BO56/30*30</f>
        <v/>
      </c>
      <c r="BR56" s="9">
        <f>IFERROR(BL56/BE56,0)</f>
        <v/>
      </c>
    </row>
    <row r="58">
      <c r="A58" s="5" t="n"/>
      <c r="B58" s="5" t="n"/>
      <c r="C58" s="5" t="n"/>
      <c r="D58" s="5" t="inlineStr">
        <is>
          <t>БОЕВЫЕ ИСКУССТВА</t>
        </is>
      </c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  <c r="AC58" s="5" t="n"/>
      <c r="AD58" s="5" t="n"/>
      <c r="AE58" s="5" t="n"/>
      <c r="AF58" s="5" t="n"/>
      <c r="AG58" s="5" t="n"/>
      <c r="AH58" s="5" t="n"/>
      <c r="AI58" s="5" t="n"/>
      <c r="AJ58" s="5" t="n"/>
      <c r="AK58" s="5" t="n"/>
      <c r="AL58" s="5" t="n"/>
      <c r="AM58" s="5" t="n"/>
      <c r="AN58" s="5" t="n"/>
      <c r="AO58" s="5" t="n"/>
      <c r="AP58" s="5" t="n"/>
      <c r="AQ58" s="5" t="n"/>
      <c r="AR58" s="5" t="n"/>
      <c r="AS58" s="5" t="n"/>
      <c r="AT58" s="5" t="n"/>
      <c r="AU58" s="5" t="n"/>
      <c r="AV58" s="5" t="n"/>
      <c r="AW58" s="5" t="n"/>
      <c r="AX58" s="5" t="n"/>
      <c r="AY58" s="5" t="n"/>
      <c r="AZ58" s="5" t="n"/>
      <c r="BA58" s="5" t="n"/>
      <c r="BB58" s="5" t="n"/>
      <c r="BC58" s="5" t="n"/>
      <c r="BD58" s="5" t="n"/>
      <c r="BE58" s="5" t="n"/>
      <c r="BF58" s="5" t="n"/>
      <c r="BG58" s="5" t="n"/>
      <c r="BH58" s="5" t="n"/>
      <c r="BI58" s="5" t="n"/>
      <c r="BJ58" s="5" t="n"/>
      <c r="BK58" s="5" t="n"/>
      <c r="BL58" s="5" t="n"/>
      <c r="BM58" s="5" t="n"/>
      <c r="BN58" s="5" t="n"/>
      <c r="BO58" s="5" t="n"/>
      <c r="BP58" s="5" t="n"/>
      <c r="BQ58" s="5" t="n"/>
      <c r="BR58" s="5" t="n"/>
    </row>
    <row r="59">
      <c r="A59" s="4" t="inlineStr">
        <is>
          <t>№</t>
        </is>
      </c>
      <c r="B59" s="4" t="inlineStr">
        <is>
          <t>Дата начала</t>
        </is>
      </c>
      <c r="C59" s="4" t="inlineStr">
        <is>
          <t>Статус</t>
        </is>
      </c>
      <c r="D59" s="4" t="inlineStr">
        <is>
          <t>ФИО</t>
        </is>
      </c>
      <c r="E59" s="4" t="inlineStr">
        <is>
          <t>Факт $ из 1С</t>
        </is>
      </c>
      <c r="F59" s="4" t="inlineStr">
        <is>
          <t>Факт ПТ</t>
        </is>
      </c>
      <c r="G59" s="4" t="inlineStr">
        <is>
          <t>Факт $ МГ/секции</t>
        </is>
      </c>
      <c r="H59" s="4" t="inlineStr">
        <is>
          <t>Факт МГ/секции</t>
        </is>
      </c>
      <c r="I59" s="4" t="inlineStr">
        <is>
          <t>Факт ВПТ</t>
        </is>
      </c>
      <c r="J59" s="4" t="inlineStr">
        <is>
          <t>Тех. задание ПТ</t>
        </is>
      </c>
      <c r="K59" s="4" t="inlineStr">
        <is>
          <t>Тех задание $</t>
        </is>
      </c>
      <c r="L59" s="4" t="inlineStr">
        <is>
          <t>Тех. задание ВПТ</t>
        </is>
      </c>
      <c r="M59" s="4" t="inlineStr">
        <is>
          <t>Разница ПТ $</t>
        </is>
      </c>
      <c r="N59" s="4" t="inlineStr">
        <is>
          <t>Факт СПЛИТ</t>
        </is>
      </c>
      <c r="O59" s="4" t="inlineStr">
        <is>
          <t>Факт $ из 1С</t>
        </is>
      </c>
      <c r="P59" s="4" t="inlineStr">
        <is>
          <t>Факт ПТ</t>
        </is>
      </c>
      <c r="Q59" s="4" t="inlineStr">
        <is>
          <t>Факт $ МГ/секции</t>
        </is>
      </c>
      <c r="R59" s="4" t="inlineStr">
        <is>
          <t>Факт МГ/секции</t>
        </is>
      </c>
      <c r="S59" s="4" t="inlineStr">
        <is>
          <t>Факт ВПТ</t>
        </is>
      </c>
      <c r="T59" s="4" t="inlineStr">
        <is>
          <t>Тех. задание ПТ</t>
        </is>
      </c>
      <c r="U59" s="4" t="inlineStr">
        <is>
          <t>Тех задание $</t>
        </is>
      </c>
      <c r="V59" s="4" t="inlineStr">
        <is>
          <t>Тех. задание ВПТ</t>
        </is>
      </c>
      <c r="W59" s="4" t="inlineStr">
        <is>
          <t>Разница ПТ $</t>
        </is>
      </c>
      <c r="X59" s="4" t="inlineStr">
        <is>
          <t>Факт СПЛИТ</t>
        </is>
      </c>
      <c r="Y59" s="4" t="inlineStr">
        <is>
          <t>Факт $ из 1С</t>
        </is>
      </c>
      <c r="Z59" s="4" t="inlineStr">
        <is>
          <t>Факт ПТ</t>
        </is>
      </c>
      <c r="AA59" s="4" t="inlineStr">
        <is>
          <t>Факт $ МГ/секции</t>
        </is>
      </c>
      <c r="AB59" s="4" t="inlineStr">
        <is>
          <t>Факт МГ/секции</t>
        </is>
      </c>
      <c r="AC59" s="4" t="inlineStr">
        <is>
          <t>Факт ВПТ</t>
        </is>
      </c>
      <c r="AD59" s="4" t="inlineStr">
        <is>
          <t>Тех. задание ПТ</t>
        </is>
      </c>
      <c r="AE59" s="4" t="inlineStr">
        <is>
          <t>Тех задание $</t>
        </is>
      </c>
      <c r="AF59" s="4" t="inlineStr">
        <is>
          <t>Тех. задание ВПТ</t>
        </is>
      </c>
      <c r="AG59" s="4" t="inlineStr">
        <is>
          <t>Разница ПТ $</t>
        </is>
      </c>
      <c r="AH59" s="4" t="inlineStr">
        <is>
          <t>Факт СПЛИТ</t>
        </is>
      </c>
      <c r="AI59" s="4" t="inlineStr">
        <is>
          <t>Факт $ из 1С</t>
        </is>
      </c>
      <c r="AJ59" s="4" t="inlineStr">
        <is>
          <t>Факт ПТ</t>
        </is>
      </c>
      <c r="AK59" s="4" t="inlineStr">
        <is>
          <t>Факт $ МГ/секции</t>
        </is>
      </c>
      <c r="AL59" s="4" t="inlineStr">
        <is>
          <t>Факт МГ/секции</t>
        </is>
      </c>
      <c r="AM59" s="4" t="inlineStr">
        <is>
          <t>Факт ВПТ</t>
        </is>
      </c>
      <c r="AN59" s="4" t="inlineStr">
        <is>
          <t>Тех. задание ПТ</t>
        </is>
      </c>
      <c r="AO59" s="4" t="inlineStr">
        <is>
          <t>Тех задание $</t>
        </is>
      </c>
      <c r="AP59" s="4" t="inlineStr">
        <is>
          <t>Тех. задание ВПТ</t>
        </is>
      </c>
      <c r="AQ59" s="4" t="inlineStr">
        <is>
          <t>Разница ПТ $</t>
        </is>
      </c>
      <c r="AR59" s="4" t="inlineStr">
        <is>
          <t>Факт СПЛИТ</t>
        </is>
      </c>
      <c r="AS59" s="4" t="inlineStr">
        <is>
          <t>Факт $ из 1С</t>
        </is>
      </c>
      <c r="AT59" s="4" t="inlineStr">
        <is>
          <t>Факт ПТ</t>
        </is>
      </c>
      <c r="AU59" s="4" t="inlineStr">
        <is>
          <t>Факт $ МГ/секции</t>
        </is>
      </c>
      <c r="AV59" s="4" t="inlineStr">
        <is>
          <t>Факт МГ/секции</t>
        </is>
      </c>
      <c r="AW59" s="4" t="inlineStr">
        <is>
          <t>Факт ВПТ</t>
        </is>
      </c>
      <c r="AX59" s="4" t="inlineStr">
        <is>
          <t>Тех. задание ПТ</t>
        </is>
      </c>
      <c r="AY59" s="4" t="inlineStr">
        <is>
          <t>Тех задание $</t>
        </is>
      </c>
      <c r="AZ59" s="4" t="inlineStr">
        <is>
          <t>Тех. задание ВПТ</t>
        </is>
      </c>
      <c r="BA59" s="4" t="inlineStr">
        <is>
          <t>Разница ПТ $</t>
        </is>
      </c>
      <c r="BB59" s="4" t="inlineStr">
        <is>
          <t>Факт СПЛИТ</t>
        </is>
      </c>
      <c r="BC59" s="4" t="inlineStr"/>
      <c r="BD59" s="4" t="inlineStr">
        <is>
          <t>Тех. задание ПТ</t>
        </is>
      </c>
      <c r="BE59" s="4" t="inlineStr">
        <is>
          <t>Факт ПТ</t>
        </is>
      </c>
      <c r="BF59" s="4" t="inlineStr">
        <is>
          <t>Факт СПЛИТ</t>
        </is>
      </c>
      <c r="BG59" s="4" t="inlineStr">
        <is>
          <t>Тех. задание ВПТ</t>
        </is>
      </c>
      <c r="BH59" s="4" t="inlineStr">
        <is>
          <t>Факт ВПТ</t>
        </is>
      </c>
      <c r="BI59" s="4" t="inlineStr">
        <is>
          <t>Тех. задание</t>
        </is>
      </c>
      <c r="BJ59" s="4" t="inlineStr">
        <is>
          <t>Факт</t>
        </is>
      </c>
      <c r="BK59" s="4" t="inlineStr">
        <is>
          <t>Тех задание $</t>
        </is>
      </c>
      <c r="BL59" s="4" t="inlineStr">
        <is>
          <t>Факт ПТ 1С $</t>
        </is>
      </c>
      <c r="BM59" s="4" t="inlineStr">
        <is>
          <t>Факт МГ/секции 1С $</t>
        </is>
      </c>
      <c r="BN59" s="4" t="inlineStr">
        <is>
          <t>Прочие услуги $</t>
        </is>
      </c>
      <c r="BO59" s="4" t="inlineStr">
        <is>
          <t>Факт общий $</t>
        </is>
      </c>
      <c r="BP59" s="4" t="inlineStr">
        <is>
          <t>Средняя стоимость ПТ прошлого месяца $</t>
        </is>
      </c>
      <c r="BQ59" s="4" t="inlineStr">
        <is>
          <t>Ранрейт $</t>
        </is>
      </c>
      <c r="BR59" s="4" t="inlineStr">
        <is>
          <t>Средняя стоимость ПТ на новый месяц</t>
        </is>
      </c>
    </row>
    <row r="60">
      <c r="A60" s="6" t="n">
        <v>42</v>
      </c>
      <c r="B60" s="6" t="inlineStr">
        <is>
          <t>2026-03-01</t>
        </is>
      </c>
      <c r="C60" s="6" t="inlineStr">
        <is>
          <t>ПТ</t>
        </is>
      </c>
      <c r="D60" s="6" t="inlineStr">
        <is>
          <t>Косьяненко Виктор Дмитриевич</t>
        </is>
      </c>
      <c r="E60" s="7" t="n">
        <v>18802.49</v>
      </c>
      <c r="F60" s="7" t="n">
        <v>11</v>
      </c>
      <c r="G60" s="7" t="n">
        <v>0</v>
      </c>
      <c r="H60" s="7" t="n">
        <v>0</v>
      </c>
      <c r="I60" s="7" t="n">
        <v>0</v>
      </c>
      <c r="J60" s="7" t="n">
        <v>12</v>
      </c>
      <c r="K60" s="7">
        <f>ROUND(J60*BP60/100,0)*100</f>
        <v/>
      </c>
      <c r="L60" s="7" t="n">
        <v>0</v>
      </c>
      <c r="M60" s="7">
        <f>E60-K60</f>
        <v/>
      </c>
      <c r="N60" s="7" t="n">
        <v>1</v>
      </c>
      <c r="O60" s="7" t="n">
        <v>12132.58</v>
      </c>
      <c r="P60" s="7" t="n">
        <v>7</v>
      </c>
      <c r="Q60" s="7" t="n">
        <v>0</v>
      </c>
      <c r="R60" s="7" t="n">
        <v>0</v>
      </c>
      <c r="S60" s="7" t="n">
        <v>0</v>
      </c>
      <c r="T60" s="7" t="n">
        <v>12</v>
      </c>
      <c r="U60" s="7">
        <f>ROUND(T60*BP60/100,0)*100</f>
        <v/>
      </c>
      <c r="V60" s="7" t="n">
        <v>0</v>
      </c>
      <c r="W60" s="7">
        <f>O60-U60</f>
        <v/>
      </c>
      <c r="X60" s="7" t="n">
        <v>1</v>
      </c>
      <c r="Y60" s="7" t="n">
        <v>20720.25</v>
      </c>
      <c r="Z60" s="7" t="n">
        <v>12</v>
      </c>
      <c r="AA60" s="7" t="n">
        <v>0</v>
      </c>
      <c r="AB60" s="7" t="n">
        <v>0</v>
      </c>
      <c r="AC60" s="7" t="n">
        <v>0</v>
      </c>
      <c r="AD60" s="7" t="n">
        <v>12</v>
      </c>
      <c r="AE60" s="7">
        <f>ROUND(AD60*BP60/100,0)*100</f>
        <v/>
      </c>
      <c r="AF60" s="7" t="n">
        <v>0</v>
      </c>
      <c r="AG60" s="7">
        <f>Y60-AE60</f>
        <v/>
      </c>
      <c r="AH60" s="7" t="n">
        <v>2</v>
      </c>
      <c r="AI60" s="7" t="n">
        <v>9224.25</v>
      </c>
      <c r="AJ60" s="7" t="n">
        <v>5</v>
      </c>
      <c r="AK60" s="7" t="n">
        <v>0</v>
      </c>
      <c r="AL60" s="7" t="n">
        <v>0</v>
      </c>
      <c r="AM60" s="7" t="n">
        <v>0</v>
      </c>
      <c r="AN60" s="7" t="n">
        <v>12</v>
      </c>
      <c r="AO60" s="7">
        <f>ROUND(AN60*BP60/100,0)*100</f>
        <v/>
      </c>
      <c r="AP60" s="7" t="n">
        <v>0</v>
      </c>
      <c r="AQ60" s="7">
        <f>AI60-AO60</f>
        <v/>
      </c>
      <c r="AR60" s="7" t="n">
        <v>4</v>
      </c>
      <c r="AS60" s="7" t="n">
        <v>5111.25</v>
      </c>
      <c r="AT60" s="7" t="n">
        <v>3</v>
      </c>
      <c r="AU60" s="7" t="n">
        <v>0</v>
      </c>
      <c r="AV60" s="7" t="n">
        <v>0</v>
      </c>
      <c r="AW60" s="7" t="n">
        <v>0</v>
      </c>
      <c r="AX60" s="7" t="n">
        <v>3</v>
      </c>
      <c r="AY60" s="7">
        <f>ROUND(AX60*BP60/100,0)*100</f>
        <v/>
      </c>
      <c r="AZ60" s="7" t="n">
        <v>0</v>
      </c>
      <c r="BA60" s="7">
        <f>AS60-AY60</f>
        <v/>
      </c>
      <c r="BB60" s="7" t="n">
        <v>1</v>
      </c>
      <c r="BC60" s="6" t="n"/>
      <c r="BD60" s="7">
        <f>SUM(J60,T60,AD60,AN60,AX60)</f>
        <v/>
      </c>
      <c r="BE60" s="7">
        <f>SUM(F60,P60,Z60,AJ60,AT60)</f>
        <v/>
      </c>
      <c r="BF60" s="7">
        <f>SUM(N60,X60,AH60,AR60,BB60)</f>
        <v/>
      </c>
      <c r="BG60" s="7">
        <f>SUM(L60,V60,AF60,AP60,AZ60)</f>
        <v/>
      </c>
      <c r="BH60" s="7">
        <f>SUM(I60,S60,AC60,AM60,AW60)</f>
        <v/>
      </c>
      <c r="BI60" s="7" t="n">
        <v>0</v>
      </c>
      <c r="BJ60" s="7">
        <f>SUM(H60,R60,AB60,AL60,AV60)</f>
        <v/>
      </c>
      <c r="BK60" s="7">
        <f>SUM(K60,U60,AE60,AO60,AY60)</f>
        <v/>
      </c>
      <c r="BL60" s="7">
        <f>SUM(E60,O60,Y60,AI60,AS60)</f>
        <v/>
      </c>
      <c r="BM60" s="7">
        <f>SUM(G60,Q60,AA60,AK60,AU60)</f>
        <v/>
      </c>
      <c r="BN60" s="7" t="n">
        <v>0</v>
      </c>
      <c r="BO60" s="7">
        <f>BL60+BM60+BN60</f>
        <v/>
      </c>
      <c r="BP60" s="7" t="n">
        <v>1663.922063492063</v>
      </c>
      <c r="BQ60" s="7">
        <f>BO60/30*30</f>
        <v/>
      </c>
      <c r="BR60" s="7">
        <f>IFERROR(BL60/BE60,0)</f>
        <v/>
      </c>
    </row>
    <row r="61">
      <c r="A61" s="6" t="n">
        <v>43</v>
      </c>
      <c r="B61" s="6" t="inlineStr">
        <is>
          <t>2026-03-01</t>
        </is>
      </c>
      <c r="C61" s="6" t="inlineStr">
        <is>
          <t>ПТ</t>
        </is>
      </c>
      <c r="D61" s="6" t="inlineStr">
        <is>
          <t>Кривова Анастасия Игоревна</t>
        </is>
      </c>
      <c r="E61" s="7" t="n">
        <v>44057.75</v>
      </c>
      <c r="F61" s="7" t="n">
        <v>26</v>
      </c>
      <c r="G61" s="7" t="n">
        <v>3800</v>
      </c>
      <c r="H61" s="7" t="n">
        <v>4</v>
      </c>
      <c r="I61" s="7" t="n">
        <v>1</v>
      </c>
      <c r="J61" s="7" t="n">
        <v>33</v>
      </c>
      <c r="K61" s="7">
        <f>ROUND(J61*BP61/100,0)*100</f>
        <v/>
      </c>
      <c r="L61" s="7" t="n">
        <v>0</v>
      </c>
      <c r="M61" s="7">
        <f>E61-K61</f>
        <v/>
      </c>
      <c r="N61" s="7" t="n">
        <v>0</v>
      </c>
      <c r="O61" s="7" t="n">
        <v>41610.75</v>
      </c>
      <c r="P61" s="7" t="n">
        <v>25</v>
      </c>
      <c r="Q61" s="7" t="n">
        <v>4956.25</v>
      </c>
      <c r="R61" s="7" t="n">
        <v>6</v>
      </c>
      <c r="S61" s="7" t="n">
        <v>1</v>
      </c>
      <c r="T61" s="7" t="n">
        <v>33</v>
      </c>
      <c r="U61" s="7">
        <f>ROUND(T61*BP61/100,0)*100</f>
        <v/>
      </c>
      <c r="V61" s="7" t="n">
        <v>0</v>
      </c>
      <c r="W61" s="7">
        <f>O61-U61</f>
        <v/>
      </c>
      <c r="X61" s="7" t="n">
        <v>0</v>
      </c>
      <c r="Y61" s="7" t="n">
        <v>43719</v>
      </c>
      <c r="Z61" s="7" t="n">
        <v>26</v>
      </c>
      <c r="AA61" s="7" t="n">
        <v>6692.5</v>
      </c>
      <c r="AB61" s="7" t="n">
        <v>9</v>
      </c>
      <c r="AC61" s="7" t="n">
        <v>0</v>
      </c>
      <c r="AD61" s="7" t="n">
        <v>33</v>
      </c>
      <c r="AE61" s="7">
        <f>ROUND(AD61*BP61/100,0)*100</f>
        <v/>
      </c>
      <c r="AF61" s="7" t="n">
        <v>0</v>
      </c>
      <c r="AG61" s="7">
        <f>Y61-AE61</f>
        <v/>
      </c>
      <c r="AH61" s="7" t="n">
        <v>0</v>
      </c>
      <c r="AI61" s="7" t="n">
        <v>41952.5</v>
      </c>
      <c r="AJ61" s="7" t="n">
        <v>26</v>
      </c>
      <c r="AK61" s="7" t="n">
        <v>8772.5</v>
      </c>
      <c r="AL61" s="7" t="n">
        <v>12</v>
      </c>
      <c r="AM61" s="7" t="n">
        <v>0</v>
      </c>
      <c r="AN61" s="7" t="n">
        <v>33</v>
      </c>
      <c r="AO61" s="7">
        <f>ROUND(AN61*BP61/100,0)*100</f>
        <v/>
      </c>
      <c r="AP61" s="7" t="n">
        <v>0</v>
      </c>
      <c r="AQ61" s="7">
        <f>AI61-AO61</f>
        <v/>
      </c>
      <c r="AR61" s="7" t="n">
        <v>0</v>
      </c>
      <c r="AS61" s="7" t="n">
        <v>13309.5</v>
      </c>
      <c r="AT61" s="7" t="n">
        <v>8</v>
      </c>
      <c r="AU61" s="7" t="n">
        <v>1436.25</v>
      </c>
      <c r="AV61" s="7" t="n">
        <v>2</v>
      </c>
      <c r="AW61" s="7" t="n">
        <v>0</v>
      </c>
      <c r="AX61" s="7" t="n">
        <v>10</v>
      </c>
      <c r="AY61" s="7">
        <f>ROUND(AX61*BP61/100,0)*100</f>
        <v/>
      </c>
      <c r="AZ61" s="7" t="n">
        <v>0</v>
      </c>
      <c r="BA61" s="7">
        <f>AS61-AY61</f>
        <v/>
      </c>
      <c r="BB61" s="7" t="n">
        <v>0</v>
      </c>
      <c r="BC61" s="6" t="n"/>
      <c r="BD61" s="7">
        <f>SUM(J61,T61,AD61,AN61,AX61)</f>
        <v/>
      </c>
      <c r="BE61" s="7">
        <f>SUM(F61,P61,Z61,AJ61,AT61)</f>
        <v/>
      </c>
      <c r="BF61" s="7">
        <f>SUM(N61,X61,AH61,AR61,BB61)</f>
        <v/>
      </c>
      <c r="BG61" s="7">
        <f>SUM(L61,V61,AF61,AP61,AZ61)</f>
        <v/>
      </c>
      <c r="BH61" s="7">
        <f>SUM(I61,S61,AC61,AM61,AW61)</f>
        <v/>
      </c>
      <c r="BI61" s="7" t="n">
        <v>0</v>
      </c>
      <c r="BJ61" s="7">
        <f>SUM(H61,R61,AB61,AL61,AV61)</f>
        <v/>
      </c>
      <c r="BK61" s="7">
        <f>SUM(K61,U61,AE61,AO61,AY61)</f>
        <v/>
      </c>
      <c r="BL61" s="7">
        <f>SUM(E61,O61,Y61,AI61,AS61)</f>
        <v/>
      </c>
      <c r="BM61" s="7">
        <f>SUM(G61,Q61,AA61,AK61,AU61)</f>
        <v/>
      </c>
      <c r="BN61" s="7" t="n">
        <v>81118.83</v>
      </c>
      <c r="BO61" s="7">
        <f>BL61+BM61+BN61</f>
        <v/>
      </c>
      <c r="BP61" s="7" t="n">
        <v>1471.025462962963</v>
      </c>
      <c r="BQ61" s="7">
        <f>BO61/30*30</f>
        <v/>
      </c>
      <c r="BR61" s="7">
        <f>IFERROR(BL61/BE61,0)</f>
        <v/>
      </c>
    </row>
    <row r="62">
      <c r="A62" s="6" t="n">
        <v>44</v>
      </c>
      <c r="B62" s="6" t="inlineStr">
        <is>
          <t>2026-03-01</t>
        </is>
      </c>
      <c r="C62" s="6" t="inlineStr">
        <is>
          <t>ПТ</t>
        </is>
      </c>
      <c r="D62" s="6" t="inlineStr">
        <is>
          <t>Мурасин Виталий Сергеевич</t>
        </is>
      </c>
      <c r="E62" s="7" t="n">
        <v>32718</v>
      </c>
      <c r="F62" s="7" t="n">
        <v>20</v>
      </c>
      <c r="G62" s="7" t="n">
        <v>960</v>
      </c>
      <c r="H62" s="7" t="n">
        <v>1</v>
      </c>
      <c r="I62" s="7" t="n">
        <v>0</v>
      </c>
      <c r="J62" s="7" t="n">
        <v>11</v>
      </c>
      <c r="K62" s="7">
        <f>ROUND(J62*BP62/100,0)*100</f>
        <v/>
      </c>
      <c r="L62" s="7" t="n">
        <v>0</v>
      </c>
      <c r="M62" s="7">
        <f>E62-K62</f>
        <v/>
      </c>
      <c r="N62" s="7" t="n">
        <v>0</v>
      </c>
      <c r="O62" s="7" t="n">
        <v>0</v>
      </c>
      <c r="P62" s="7" t="n">
        <v>0</v>
      </c>
      <c r="Q62" s="7" t="n">
        <v>0</v>
      </c>
      <c r="R62" s="7" t="n">
        <v>0</v>
      </c>
      <c r="S62" s="7" t="n">
        <v>0</v>
      </c>
      <c r="T62" s="7" t="n">
        <v>11</v>
      </c>
      <c r="U62" s="7">
        <f>ROUND(T62*BP62/100,0)*100</f>
        <v/>
      </c>
      <c r="V62" s="7" t="n">
        <v>0</v>
      </c>
      <c r="W62" s="7">
        <f>O62-U62</f>
        <v/>
      </c>
      <c r="X62" s="7" t="n">
        <v>0</v>
      </c>
      <c r="Y62" s="7" t="n">
        <v>0</v>
      </c>
      <c r="Z62" s="7" t="n">
        <v>0</v>
      </c>
      <c r="AA62" s="7" t="n">
        <v>0</v>
      </c>
      <c r="AB62" s="7" t="n">
        <v>0</v>
      </c>
      <c r="AC62" s="7" t="n">
        <v>0</v>
      </c>
      <c r="AD62" s="7" t="n">
        <v>11</v>
      </c>
      <c r="AE62" s="7">
        <f>ROUND(AD62*BP62/100,0)*100</f>
        <v/>
      </c>
      <c r="AF62" s="7" t="n">
        <v>0</v>
      </c>
      <c r="AG62" s="7">
        <f>Y62-AE62</f>
        <v/>
      </c>
      <c r="AH62" s="7" t="n">
        <v>0</v>
      </c>
      <c r="AI62" s="7" t="n">
        <v>6825</v>
      </c>
      <c r="AJ62" s="7" t="n">
        <v>4</v>
      </c>
      <c r="AK62" s="7" t="n">
        <v>0</v>
      </c>
      <c r="AL62" s="7" t="n">
        <v>0</v>
      </c>
      <c r="AM62" s="7" t="n">
        <v>0</v>
      </c>
      <c r="AN62" s="7" t="n">
        <v>11</v>
      </c>
      <c r="AO62" s="7">
        <f>ROUND(AN62*BP62/100,0)*100</f>
        <v/>
      </c>
      <c r="AP62" s="7" t="n">
        <v>0</v>
      </c>
      <c r="AQ62" s="7">
        <f>AI62-AO62</f>
        <v/>
      </c>
      <c r="AR62" s="7" t="n">
        <v>0</v>
      </c>
      <c r="AS62" s="7" t="n">
        <v>4362.5</v>
      </c>
      <c r="AT62" s="7" t="n">
        <v>3</v>
      </c>
      <c r="AU62" s="7" t="n">
        <v>960</v>
      </c>
      <c r="AV62" s="7" t="n">
        <v>1</v>
      </c>
      <c r="AW62" s="7" t="n">
        <v>0</v>
      </c>
      <c r="AX62" s="7" t="n">
        <v>3</v>
      </c>
      <c r="AY62" s="7">
        <f>ROUND(AX62*BP62/100,0)*100</f>
        <v/>
      </c>
      <c r="AZ62" s="7" t="n">
        <v>0</v>
      </c>
      <c r="BA62" s="7">
        <f>AS62-AY62</f>
        <v/>
      </c>
      <c r="BB62" s="7" t="n">
        <v>0</v>
      </c>
      <c r="BC62" s="6" t="n"/>
      <c r="BD62" s="7">
        <f>SUM(J62,T62,AD62,AN62,AX62)</f>
        <v/>
      </c>
      <c r="BE62" s="7">
        <f>SUM(F62,P62,Z62,AJ62,AT62)</f>
        <v/>
      </c>
      <c r="BF62" s="7">
        <f>SUM(N62,X62,AH62,AR62,BB62)</f>
        <v/>
      </c>
      <c r="BG62" s="7">
        <f>SUM(L62,V62,AF62,AP62,AZ62)</f>
        <v/>
      </c>
      <c r="BH62" s="7">
        <f>SUM(I62,S62,AC62,AM62,AW62)</f>
        <v/>
      </c>
      <c r="BI62" s="7" t="n">
        <v>0</v>
      </c>
      <c r="BJ62" s="7">
        <f>SUM(H62,R62,AB62,AL62,AV62)</f>
        <v/>
      </c>
      <c r="BK62" s="7">
        <f>SUM(K62,U62,AE62,AO62,AY62)</f>
        <v/>
      </c>
      <c r="BL62" s="7">
        <f>SUM(E62,O62,Y62,AI62,AS62)</f>
        <v/>
      </c>
      <c r="BM62" s="7">
        <f>SUM(G62,Q62,AA62,AK62,AU62)</f>
        <v/>
      </c>
      <c r="BN62" s="7" t="n">
        <v>0</v>
      </c>
      <c r="BO62" s="7">
        <f>BL62+BM62+BN62</f>
        <v/>
      </c>
      <c r="BP62" s="7" t="n">
        <v>1536.176470588235</v>
      </c>
      <c r="BQ62" s="7">
        <f>BO62/30*30</f>
        <v/>
      </c>
      <c r="BR62" s="7">
        <f>IFERROR(BL62/BE62,0)</f>
        <v/>
      </c>
    </row>
    <row r="63">
      <c r="A63" s="6" t="n">
        <v>45</v>
      </c>
      <c r="B63" s="6" t="inlineStr">
        <is>
          <t>2026-03-01</t>
        </is>
      </c>
      <c r="C63" s="6" t="inlineStr">
        <is>
          <t>ПТ</t>
        </is>
      </c>
      <c r="D63" s="6" t="inlineStr">
        <is>
          <t>Шершнев Виктор Михайлович</t>
        </is>
      </c>
      <c r="E63" s="7" t="n">
        <v>48879.61</v>
      </c>
      <c r="F63" s="7" t="n">
        <v>24</v>
      </c>
      <c r="G63" s="7" t="n">
        <v>0</v>
      </c>
      <c r="H63" s="7" t="n">
        <v>0</v>
      </c>
      <c r="I63" s="7" t="n">
        <v>0</v>
      </c>
      <c r="J63" s="7" t="n">
        <v>20</v>
      </c>
      <c r="K63" s="7">
        <f>ROUND(J63*BP63/100,0)*100</f>
        <v/>
      </c>
      <c r="L63" s="7" t="n">
        <v>0</v>
      </c>
      <c r="M63" s="7">
        <f>E63-K63</f>
        <v/>
      </c>
      <c r="N63" s="7" t="n">
        <v>3</v>
      </c>
      <c r="O63" s="7" t="n">
        <v>29312.43</v>
      </c>
      <c r="P63" s="7" t="n">
        <v>15</v>
      </c>
      <c r="Q63" s="7" t="n">
        <v>0</v>
      </c>
      <c r="R63" s="7" t="n">
        <v>0</v>
      </c>
      <c r="S63" s="7" t="n">
        <v>0</v>
      </c>
      <c r="T63" s="7" t="n">
        <v>20</v>
      </c>
      <c r="U63" s="7">
        <f>ROUND(T63*BP63/100,0)*100</f>
        <v/>
      </c>
      <c r="V63" s="7" t="n">
        <v>0</v>
      </c>
      <c r="W63" s="7">
        <f>O63-U63</f>
        <v/>
      </c>
      <c r="X63" s="7" t="n">
        <v>3</v>
      </c>
      <c r="Y63" s="7" t="n">
        <v>42126.34</v>
      </c>
      <c r="Z63" s="7" t="n">
        <v>21</v>
      </c>
      <c r="AA63" s="7" t="n">
        <v>0</v>
      </c>
      <c r="AB63" s="7" t="n">
        <v>0</v>
      </c>
      <c r="AC63" s="7" t="n">
        <v>0</v>
      </c>
      <c r="AD63" s="7" t="n">
        <v>20</v>
      </c>
      <c r="AE63" s="7">
        <f>ROUND(AD63*BP63/100,0)*100</f>
        <v/>
      </c>
      <c r="AF63" s="7" t="n">
        <v>0</v>
      </c>
      <c r="AG63" s="7">
        <f>Y63-AE63</f>
        <v/>
      </c>
      <c r="AH63" s="7" t="n">
        <v>1</v>
      </c>
      <c r="AI63" s="7" t="n">
        <v>0</v>
      </c>
      <c r="AJ63" s="7" t="n">
        <v>0</v>
      </c>
      <c r="AK63" s="7" t="n">
        <v>0</v>
      </c>
      <c r="AL63" s="7" t="n">
        <v>0</v>
      </c>
      <c r="AM63" s="7" t="n">
        <v>0</v>
      </c>
      <c r="AN63" s="7" t="n">
        <v>20</v>
      </c>
      <c r="AO63" s="7">
        <f>ROUND(AN63*BP63/100,0)*100</f>
        <v/>
      </c>
      <c r="AP63" s="7" t="n">
        <v>0</v>
      </c>
      <c r="AQ63" s="7">
        <f>AI63-AO63</f>
        <v/>
      </c>
      <c r="AR63" s="7" t="n">
        <v>0</v>
      </c>
      <c r="AS63" s="7" t="n">
        <v>0</v>
      </c>
      <c r="AT63" s="7" t="n">
        <v>0</v>
      </c>
      <c r="AU63" s="7" t="n">
        <v>0</v>
      </c>
      <c r="AV63" s="7" t="n">
        <v>0</v>
      </c>
      <c r="AW63" s="7" t="n">
        <v>0</v>
      </c>
      <c r="AX63" s="7" t="n">
        <v>6</v>
      </c>
      <c r="AY63" s="7">
        <f>ROUND(AX63*BP63/100,0)*100</f>
        <v/>
      </c>
      <c r="AZ63" s="7" t="n">
        <v>0</v>
      </c>
      <c r="BA63" s="7">
        <f>AS63-AY63</f>
        <v/>
      </c>
      <c r="BB63" s="7" t="n">
        <v>0</v>
      </c>
      <c r="BC63" s="6" t="n"/>
      <c r="BD63" s="7">
        <f>SUM(J63,T63,AD63,AN63,AX63)</f>
        <v/>
      </c>
      <c r="BE63" s="7">
        <f>SUM(F63,P63,Z63,AJ63,AT63)</f>
        <v/>
      </c>
      <c r="BF63" s="7">
        <f>SUM(N63,X63,AH63,AR63,BB63)</f>
        <v/>
      </c>
      <c r="BG63" s="7">
        <f>SUM(L63,V63,AF63,AP63,AZ63)</f>
        <v/>
      </c>
      <c r="BH63" s="7">
        <f>SUM(I63,S63,AC63,AM63,AW63)</f>
        <v/>
      </c>
      <c r="BI63" s="7" t="n">
        <v>0</v>
      </c>
      <c r="BJ63" s="7">
        <f>SUM(H63,R63,AB63,AL63,AV63)</f>
        <v/>
      </c>
      <c r="BK63" s="7">
        <f>SUM(K63,U63,AE63,AO63,AY63)</f>
        <v/>
      </c>
      <c r="BL63" s="7">
        <f>SUM(E63,O63,Y63,AI63,AS63)</f>
        <v/>
      </c>
      <c r="BM63" s="7">
        <f>SUM(G63,Q63,AA63,AK63,AU63)</f>
        <v/>
      </c>
      <c r="BN63" s="7" t="n">
        <v>0</v>
      </c>
      <c r="BO63" s="7">
        <f>BL63+BM63+BN63</f>
        <v/>
      </c>
      <c r="BP63" s="7" t="n">
        <v>2107.932377049181</v>
      </c>
      <c r="BQ63" s="7">
        <f>BO63/30*30</f>
        <v/>
      </c>
      <c r="BR63" s="7">
        <f>IFERROR(BL63/BE63,0)</f>
        <v/>
      </c>
    </row>
    <row r="64">
      <c r="A64" s="8" t="n"/>
      <c r="B64" s="8" t="n"/>
      <c r="C64" s="8" t="n"/>
      <c r="D64" s="8" t="inlineStr">
        <is>
          <t>Итого БИ</t>
        </is>
      </c>
      <c r="E64" s="9">
        <f>SUM(E60:E63)</f>
        <v/>
      </c>
      <c r="F64" s="9">
        <f>SUM(F60:F63)</f>
        <v/>
      </c>
      <c r="G64" s="9">
        <f>SUM(G60:G63)</f>
        <v/>
      </c>
      <c r="H64" s="9">
        <f>SUM(H60:H63)</f>
        <v/>
      </c>
      <c r="I64" s="9">
        <f>SUM(I60:I63)</f>
        <v/>
      </c>
      <c r="J64" s="9">
        <f>SUM(J60:J63)</f>
        <v/>
      </c>
      <c r="K64" s="9">
        <f>SUM(K60:K63)</f>
        <v/>
      </c>
      <c r="L64" s="9">
        <f>SUM(L60:L63)</f>
        <v/>
      </c>
      <c r="M64" s="9">
        <f>SUM(M60:M63)</f>
        <v/>
      </c>
      <c r="N64" s="9">
        <f>SUM(N60:N63)</f>
        <v/>
      </c>
      <c r="O64" s="9">
        <f>SUM(O60:O63)</f>
        <v/>
      </c>
      <c r="P64" s="9">
        <f>SUM(P60:P63)</f>
        <v/>
      </c>
      <c r="Q64" s="9">
        <f>SUM(Q60:Q63)</f>
        <v/>
      </c>
      <c r="R64" s="9">
        <f>SUM(R60:R63)</f>
        <v/>
      </c>
      <c r="S64" s="9">
        <f>SUM(S60:S63)</f>
        <v/>
      </c>
      <c r="T64" s="9">
        <f>SUM(T60:T63)</f>
        <v/>
      </c>
      <c r="U64" s="9">
        <f>SUM(U60:U63)</f>
        <v/>
      </c>
      <c r="V64" s="9">
        <f>SUM(V60:V63)</f>
        <v/>
      </c>
      <c r="W64" s="9">
        <f>SUM(W60:W63)</f>
        <v/>
      </c>
      <c r="X64" s="9">
        <f>SUM(X60:X63)</f>
        <v/>
      </c>
      <c r="Y64" s="9">
        <f>SUM(Y60:Y63)</f>
        <v/>
      </c>
      <c r="Z64" s="9">
        <f>SUM(Z60:Z63)</f>
        <v/>
      </c>
      <c r="AA64" s="9">
        <f>SUM(AA60:AA63)</f>
        <v/>
      </c>
      <c r="AB64" s="9">
        <f>SUM(AB60:AB63)</f>
        <v/>
      </c>
      <c r="AC64" s="9">
        <f>SUM(AC60:AC63)</f>
        <v/>
      </c>
      <c r="AD64" s="9">
        <f>SUM(AD60:AD63)</f>
        <v/>
      </c>
      <c r="AE64" s="9">
        <f>SUM(AE60:AE63)</f>
        <v/>
      </c>
      <c r="AF64" s="9">
        <f>SUM(AF60:AF63)</f>
        <v/>
      </c>
      <c r="AG64" s="9">
        <f>SUM(AG60:AG63)</f>
        <v/>
      </c>
      <c r="AH64" s="9">
        <f>SUM(AH60:AH63)</f>
        <v/>
      </c>
      <c r="AI64" s="9">
        <f>SUM(AI60:AI63)</f>
        <v/>
      </c>
      <c r="AJ64" s="9">
        <f>SUM(AJ60:AJ63)</f>
        <v/>
      </c>
      <c r="AK64" s="9">
        <f>SUM(AK60:AK63)</f>
        <v/>
      </c>
      <c r="AL64" s="9">
        <f>SUM(AL60:AL63)</f>
        <v/>
      </c>
      <c r="AM64" s="9">
        <f>SUM(AM60:AM63)</f>
        <v/>
      </c>
      <c r="AN64" s="9">
        <f>SUM(AN60:AN63)</f>
        <v/>
      </c>
      <c r="AO64" s="9">
        <f>SUM(AO60:AO63)</f>
        <v/>
      </c>
      <c r="AP64" s="9">
        <f>SUM(AP60:AP63)</f>
        <v/>
      </c>
      <c r="AQ64" s="9">
        <f>SUM(AQ60:AQ63)</f>
        <v/>
      </c>
      <c r="AR64" s="9">
        <f>SUM(AR60:AR63)</f>
        <v/>
      </c>
      <c r="AS64" s="9">
        <f>SUM(AS60:AS63)</f>
        <v/>
      </c>
      <c r="AT64" s="9">
        <f>SUM(AT60:AT63)</f>
        <v/>
      </c>
      <c r="AU64" s="9">
        <f>SUM(AU60:AU63)</f>
        <v/>
      </c>
      <c r="AV64" s="9">
        <f>SUM(AV60:AV63)</f>
        <v/>
      </c>
      <c r="AW64" s="9">
        <f>SUM(AW60:AW63)</f>
        <v/>
      </c>
      <c r="AX64" s="9">
        <f>SUM(AX60:AX63)</f>
        <v/>
      </c>
      <c r="AY64" s="9">
        <f>SUM(AY60:AY63)</f>
        <v/>
      </c>
      <c r="AZ64" s="9">
        <f>SUM(AZ60:AZ63)</f>
        <v/>
      </c>
      <c r="BA64" s="9">
        <f>SUM(BA60:BA63)</f>
        <v/>
      </c>
      <c r="BB64" s="9">
        <f>SUM(BB60:BB63)</f>
        <v/>
      </c>
      <c r="BC64" s="9">
        <f>SUM(BC60:BC63)</f>
        <v/>
      </c>
      <c r="BD64" s="9">
        <f>SUM(BD60:BD63)</f>
        <v/>
      </c>
      <c r="BE64" s="9">
        <f>SUM(BE60:BE63)</f>
        <v/>
      </c>
      <c r="BF64" s="9">
        <f>SUM(BF60:BF63)</f>
        <v/>
      </c>
      <c r="BG64" s="9">
        <f>SUM(BG60:BG63)</f>
        <v/>
      </c>
      <c r="BH64" s="9">
        <f>SUM(BH60:BH63)</f>
        <v/>
      </c>
      <c r="BI64" s="9">
        <f>SUM(BI60:BI63)</f>
        <v/>
      </c>
      <c r="BJ64" s="9">
        <f>SUM(BJ60:BJ63)</f>
        <v/>
      </c>
      <c r="BK64" s="9">
        <f>SUM(BK60:BK63)</f>
        <v/>
      </c>
      <c r="BL64" s="9">
        <f>SUM(BL60:BL63)</f>
        <v/>
      </c>
      <c r="BM64" s="9">
        <f>SUM(BM60:BM63)</f>
        <v/>
      </c>
      <c r="BN64" s="9">
        <f>SUM(BN60:BN63)</f>
        <v/>
      </c>
      <c r="BO64" s="9">
        <f>SUM(BO60:BO63)</f>
        <v/>
      </c>
      <c r="BP64" s="9">
        <f>IFERROR(BK64/BD64,0)</f>
        <v/>
      </c>
      <c r="BQ64" s="9">
        <f>BO64/30*30</f>
        <v/>
      </c>
      <c r="BR64" s="9">
        <f>IFERROR(BL64/BE64,0)</f>
        <v/>
      </c>
    </row>
    <row r="66">
      <c r="A66" s="10" t="n"/>
      <c r="B66" s="10" t="n"/>
      <c r="C66" s="10" t="n"/>
      <c r="D66" s="10" t="inlineStr">
        <is>
          <t>Итого</t>
        </is>
      </c>
      <c r="E66" s="11">
        <f>SUM(E12,E41,E56,E64)</f>
        <v/>
      </c>
      <c r="F66" s="11">
        <f>SUM(F12,F41,F56,F64)</f>
        <v/>
      </c>
      <c r="G66" s="11">
        <f>SUM(G12,G41,G56,G64)</f>
        <v/>
      </c>
      <c r="H66" s="11">
        <f>SUM(H12,H41,H56,H64)</f>
        <v/>
      </c>
      <c r="I66" s="11">
        <f>SUM(I12,I41,I56,I64)</f>
        <v/>
      </c>
      <c r="J66" s="11">
        <f>SUM(J12,J41,J56,J64)</f>
        <v/>
      </c>
      <c r="K66" s="11">
        <f>SUM(K12,K41,K56,K64)</f>
        <v/>
      </c>
      <c r="L66" s="11">
        <f>SUM(L12,L41,L56,L64)</f>
        <v/>
      </c>
      <c r="M66" s="11">
        <f>SUM(M12,M41,M56,M64)</f>
        <v/>
      </c>
      <c r="N66" s="11">
        <f>SUM(N12,N41,N56,N64)</f>
        <v/>
      </c>
      <c r="O66" s="11">
        <f>SUM(O12,O41,O56,O64)</f>
        <v/>
      </c>
      <c r="P66" s="11">
        <f>SUM(P12,P41,P56,P64)</f>
        <v/>
      </c>
      <c r="Q66" s="11">
        <f>SUM(Q12,Q41,Q56,Q64)</f>
        <v/>
      </c>
      <c r="R66" s="11">
        <f>SUM(R12,R41,R56,R64)</f>
        <v/>
      </c>
      <c r="S66" s="11">
        <f>SUM(S12,S41,S56,S64)</f>
        <v/>
      </c>
      <c r="T66" s="11">
        <f>SUM(T12,T41,T56,T64)</f>
        <v/>
      </c>
      <c r="U66" s="11">
        <f>SUM(U12,U41,U56,U64)</f>
        <v/>
      </c>
      <c r="V66" s="11">
        <f>SUM(V12,V41,V56,V64)</f>
        <v/>
      </c>
      <c r="W66" s="11">
        <f>SUM(W12,W41,W56,W64)</f>
        <v/>
      </c>
      <c r="X66" s="11">
        <f>SUM(X12,X41,X56,X64)</f>
        <v/>
      </c>
      <c r="Y66" s="11">
        <f>SUM(Y12,Y41,Y56,Y64)</f>
        <v/>
      </c>
      <c r="Z66" s="11">
        <f>SUM(Z12,Z41,Z56,Z64)</f>
        <v/>
      </c>
      <c r="AA66" s="11">
        <f>SUM(AA12,AA41,AA56,AA64)</f>
        <v/>
      </c>
      <c r="AB66" s="11">
        <f>SUM(AB12,AB41,AB56,AB64)</f>
        <v/>
      </c>
      <c r="AC66" s="11">
        <f>SUM(AC12,AC41,AC56,AC64)</f>
        <v/>
      </c>
      <c r="AD66" s="11">
        <f>SUM(AD12,AD41,AD56,AD64)</f>
        <v/>
      </c>
      <c r="AE66" s="11">
        <f>SUM(AE12,AE41,AE56,AE64)</f>
        <v/>
      </c>
      <c r="AF66" s="11">
        <f>SUM(AF12,AF41,AF56,AF64)</f>
        <v/>
      </c>
      <c r="AG66" s="11">
        <f>SUM(AG12,AG41,AG56,AG64)</f>
        <v/>
      </c>
      <c r="AH66" s="11">
        <f>SUM(AH12,AH41,AH56,AH64)</f>
        <v/>
      </c>
      <c r="AI66" s="11">
        <f>SUM(AI12,AI41,AI56,AI64)</f>
        <v/>
      </c>
      <c r="AJ66" s="11">
        <f>SUM(AJ12,AJ41,AJ56,AJ64)</f>
        <v/>
      </c>
      <c r="AK66" s="11">
        <f>SUM(AK12,AK41,AK56,AK64)</f>
        <v/>
      </c>
      <c r="AL66" s="11">
        <f>SUM(AL12,AL41,AL56,AL64)</f>
        <v/>
      </c>
      <c r="AM66" s="11">
        <f>SUM(AM12,AM41,AM56,AM64)</f>
        <v/>
      </c>
      <c r="AN66" s="11">
        <f>SUM(AN12,AN41,AN56,AN64)</f>
        <v/>
      </c>
      <c r="AO66" s="11">
        <f>SUM(AO12,AO41,AO56,AO64)</f>
        <v/>
      </c>
      <c r="AP66" s="11">
        <f>SUM(AP12,AP41,AP56,AP64)</f>
        <v/>
      </c>
      <c r="AQ66" s="11">
        <f>SUM(AQ12,AQ41,AQ56,AQ64)</f>
        <v/>
      </c>
      <c r="AR66" s="11">
        <f>SUM(AR12,AR41,AR56,AR64)</f>
        <v/>
      </c>
      <c r="AS66" s="11">
        <f>SUM(AS12,AS41,AS56,AS64)</f>
        <v/>
      </c>
      <c r="AT66" s="11">
        <f>SUM(AT12,AT41,AT56,AT64)</f>
        <v/>
      </c>
      <c r="AU66" s="11">
        <f>SUM(AU12,AU41,AU56,AU64)</f>
        <v/>
      </c>
      <c r="AV66" s="11">
        <f>SUM(AV12,AV41,AV56,AV64)</f>
        <v/>
      </c>
      <c r="AW66" s="11">
        <f>SUM(AW12,AW41,AW56,AW64)</f>
        <v/>
      </c>
      <c r="AX66" s="11">
        <f>SUM(AX12,AX41,AX56,AX64)</f>
        <v/>
      </c>
      <c r="AY66" s="11">
        <f>SUM(AY12,AY41,AY56,AY64)</f>
        <v/>
      </c>
      <c r="AZ66" s="11">
        <f>SUM(AZ12,AZ41,AZ56,AZ64)</f>
        <v/>
      </c>
      <c r="BA66" s="11">
        <f>SUM(BA12,BA41,BA56,BA64)</f>
        <v/>
      </c>
      <c r="BB66" s="11">
        <f>SUM(BB12,BB41,BB56,BB64)</f>
        <v/>
      </c>
      <c r="BC66" s="11">
        <f>SUM(BC12,BC41,BC56,BC64)</f>
        <v/>
      </c>
      <c r="BD66" s="11">
        <f>SUM(BD12,BD41,BD56,BD64)</f>
        <v/>
      </c>
      <c r="BE66" s="11">
        <f>SUM(BE12,BE41,BE56,BE64)</f>
        <v/>
      </c>
      <c r="BF66" s="11">
        <f>SUM(BF12,BF41,BF56,BF64)</f>
        <v/>
      </c>
      <c r="BG66" s="11">
        <f>SUM(BG12,BG41,BG56,BG64)</f>
        <v/>
      </c>
      <c r="BH66" s="11">
        <f>SUM(BH12,BH41,BH56,BH64)</f>
        <v/>
      </c>
      <c r="BI66" s="11">
        <f>SUM(BI12,BI41,BI56,BI64)</f>
        <v/>
      </c>
      <c r="BJ66" s="11">
        <f>SUM(BJ12,BJ41,BJ56,BJ64)</f>
        <v/>
      </c>
      <c r="BK66" s="11">
        <f>SUM(BK12,BK41,BK56,BK64)</f>
        <v/>
      </c>
      <c r="BL66" s="11">
        <f>SUM(BL12,BL41,BL56,BL64)</f>
        <v/>
      </c>
      <c r="BM66" s="11">
        <f>SUM(BM12,BM41,BM56,BM64)</f>
        <v/>
      </c>
      <c r="BN66" s="11">
        <f>SUM(BN12,BN41,BN56,BN64)</f>
        <v/>
      </c>
      <c r="BO66" s="11">
        <f>SUM(BO12,BO41,BO56,BO64)</f>
        <v/>
      </c>
      <c r="BP66" s="11">
        <f>IFERROR(BK66/BD66,0)</f>
        <v/>
      </c>
      <c r="BQ66" s="11">
        <f>BO66/30*30</f>
        <v/>
      </c>
      <c r="BR66" s="11">
        <f>IFERROR(BL66/BE66,0)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1">
    <cfRule type="dataBar" priority="1">
      <dataBar showValue="1">
        <cfvo type="num" val="0"/>
        <cfvo type="num" val="0"/>
        <color rgb="00D8B4FE"/>
      </dataBar>
    </cfRule>
  </conditionalFormatting>
  <conditionalFormatting sqref="M16:M40">
    <cfRule type="dataBar" priority="2">
      <dataBar showValue="1">
        <cfvo type="num" val="0"/>
        <cfvo type="num" val="0"/>
        <color rgb="00D8B4FE"/>
      </dataBar>
    </cfRule>
  </conditionalFormatting>
  <conditionalFormatting sqref="M45:M55">
    <cfRule type="dataBar" priority="3">
      <dataBar showValue="1">
        <cfvo type="num" val="0"/>
        <cfvo type="num" val="0"/>
        <color rgb="00D8B4FE"/>
      </dataBar>
    </cfRule>
  </conditionalFormatting>
  <conditionalFormatting sqref="M60:M63">
    <cfRule type="dataBar" priority="4">
      <dataBar showValue="1">
        <cfvo type="num" val="0"/>
        <cfvo type="num" val="0"/>
        <color rgb="00D8B4FE"/>
      </dataBar>
    </cfRule>
  </conditionalFormatting>
  <conditionalFormatting sqref="W7:W11">
    <cfRule type="dataBar" priority="5">
      <dataBar showValue="1">
        <cfvo type="num" val="0"/>
        <cfvo type="num" val="0"/>
        <color rgb="00D8B4FE"/>
      </dataBar>
    </cfRule>
  </conditionalFormatting>
  <conditionalFormatting sqref="W16:W40">
    <cfRule type="dataBar" priority="6">
      <dataBar showValue="1">
        <cfvo type="num" val="0"/>
        <cfvo type="num" val="0"/>
        <color rgb="00D8B4FE"/>
      </dataBar>
    </cfRule>
  </conditionalFormatting>
  <conditionalFormatting sqref="W45:W55">
    <cfRule type="dataBar" priority="7">
      <dataBar showValue="1">
        <cfvo type="num" val="0"/>
        <cfvo type="num" val="0"/>
        <color rgb="00D8B4FE"/>
      </dataBar>
    </cfRule>
  </conditionalFormatting>
  <conditionalFormatting sqref="W60:W63">
    <cfRule type="dataBar" priority="8">
      <dataBar showValue="1">
        <cfvo type="num" val="0"/>
        <cfvo type="num" val="0"/>
        <color rgb="00D8B4FE"/>
      </dataBar>
    </cfRule>
  </conditionalFormatting>
  <conditionalFormatting sqref="AG7:AG11">
    <cfRule type="dataBar" priority="9">
      <dataBar showValue="1">
        <cfvo type="num" val="0"/>
        <cfvo type="num" val="0"/>
        <color rgb="00D8B4FE"/>
      </dataBar>
    </cfRule>
  </conditionalFormatting>
  <conditionalFormatting sqref="AG16:AG40">
    <cfRule type="dataBar" priority="10">
      <dataBar showValue="1">
        <cfvo type="num" val="0"/>
        <cfvo type="num" val="0"/>
        <color rgb="00D8B4FE"/>
      </dataBar>
    </cfRule>
  </conditionalFormatting>
  <conditionalFormatting sqref="AG45:AG55">
    <cfRule type="dataBar" priority="11">
      <dataBar showValue="1">
        <cfvo type="num" val="0"/>
        <cfvo type="num" val="0"/>
        <color rgb="00D8B4FE"/>
      </dataBar>
    </cfRule>
  </conditionalFormatting>
  <conditionalFormatting sqref="AG60:AG63">
    <cfRule type="dataBar" priority="12">
      <dataBar showValue="1">
        <cfvo type="num" val="0"/>
        <cfvo type="num" val="0"/>
        <color rgb="00D8B4FE"/>
      </dataBar>
    </cfRule>
  </conditionalFormatting>
  <conditionalFormatting sqref="AQ7:AQ11">
    <cfRule type="dataBar" priority="13">
      <dataBar showValue="1">
        <cfvo type="num" val="0"/>
        <cfvo type="num" val="0"/>
        <color rgb="00D8B4FE"/>
      </dataBar>
    </cfRule>
  </conditionalFormatting>
  <conditionalFormatting sqref="AQ16:AQ40">
    <cfRule type="dataBar" priority="14">
      <dataBar showValue="1">
        <cfvo type="num" val="0"/>
        <cfvo type="num" val="0"/>
        <color rgb="00D8B4FE"/>
      </dataBar>
    </cfRule>
  </conditionalFormatting>
  <conditionalFormatting sqref="AQ45:AQ55">
    <cfRule type="dataBar" priority="15">
      <dataBar showValue="1">
        <cfvo type="num" val="0"/>
        <cfvo type="num" val="0"/>
        <color rgb="00D8B4FE"/>
      </dataBar>
    </cfRule>
  </conditionalFormatting>
  <conditionalFormatting sqref="AQ60:AQ63">
    <cfRule type="dataBar" priority="16">
      <dataBar showValue="1">
        <cfvo type="num" val="0"/>
        <cfvo type="num" val="0"/>
        <color rgb="00D8B4FE"/>
      </dataBar>
    </cfRule>
  </conditionalFormatting>
  <conditionalFormatting sqref="BA7:BA11">
    <cfRule type="dataBar" priority="17">
      <dataBar showValue="1">
        <cfvo type="num" val="0"/>
        <cfvo type="num" val="0"/>
        <color rgb="00D8B4FE"/>
      </dataBar>
    </cfRule>
  </conditionalFormatting>
  <conditionalFormatting sqref="BA16:BA40">
    <cfRule type="dataBar" priority="18">
      <dataBar showValue="1">
        <cfvo type="num" val="0"/>
        <cfvo type="num" val="0"/>
        <color rgb="00D8B4FE"/>
      </dataBar>
    </cfRule>
  </conditionalFormatting>
  <conditionalFormatting sqref="BA45:BA55">
    <cfRule type="dataBar" priority="19">
      <dataBar showValue="1">
        <cfvo type="num" val="0"/>
        <cfvo type="num" val="0"/>
        <color rgb="00D8B4FE"/>
      </dataBar>
    </cfRule>
  </conditionalFormatting>
  <conditionalFormatting sqref="BA60:BA63">
    <cfRule type="dataBar" priority="20">
      <dataBar showValue="1">
        <cfvo type="num" val="0"/>
        <cfvo type="num" val="0"/>
        <color rgb="00D8B4FE"/>
      </dataBar>
    </cfRule>
  </conditionalFormatting>
  <conditionalFormatting sqref="BQ7:BQ11">
    <cfRule type="dataBar" priority="21">
      <dataBar showValue="1">
        <cfvo type="num" val="0"/>
        <cfvo type="max"/>
        <color rgb="00B7E4C7"/>
      </dataBar>
    </cfRule>
  </conditionalFormatting>
  <conditionalFormatting sqref="BQ16:BQ40">
    <cfRule type="dataBar" priority="22">
      <dataBar showValue="1">
        <cfvo type="num" val="0"/>
        <cfvo type="max"/>
        <color rgb="00B7E4C7"/>
      </dataBar>
    </cfRule>
  </conditionalFormatting>
  <conditionalFormatting sqref="BQ45:BQ55">
    <cfRule type="dataBar" priority="23">
      <dataBar showValue="1">
        <cfvo type="num" val="0"/>
        <cfvo type="max"/>
        <color rgb="00B7E4C7"/>
      </dataBar>
    </cfRule>
  </conditionalFormatting>
  <conditionalFormatting sqref="BQ60:BQ63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6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01.06.2026 — 30.06.2026</t>
        </is>
      </c>
    </row>
    <row r="3">
      <c r="A3" t="inlineStr">
        <is>
          <t>Дата контроля: 30.06.2026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5033463.33</v>
      </c>
    </row>
    <row r="7">
      <c r="A7" s="6" t="inlineStr">
        <is>
          <t>План суммы</t>
        </is>
      </c>
      <c r="B7" s="14" t="n">
        <v>5200000</v>
      </c>
    </row>
    <row r="8">
      <c r="A8" s="6" t="inlineStr">
        <is>
          <t>Выполнение суммы</t>
        </is>
      </c>
      <c r="B8" s="15" t="n">
        <v>0.9679737173076923</v>
      </c>
    </row>
    <row r="9">
      <c r="A9" s="6" t="inlineStr">
        <is>
          <t>Факт тренировок</t>
        </is>
      </c>
      <c r="B9" s="14" t="n">
        <v>2917</v>
      </c>
    </row>
    <row r="10">
      <c r="A10" s="6" t="inlineStr">
        <is>
          <t>План тренировок</t>
        </is>
      </c>
      <c r="B10" s="14" t="n">
        <v>3005</v>
      </c>
    </row>
    <row r="11">
      <c r="A11" s="6" t="inlineStr">
        <is>
          <t>Выполнение тренировок</t>
        </is>
      </c>
      <c r="B11" s="15" t="n">
        <v>0.9707154742096505</v>
      </c>
    </row>
    <row r="12">
      <c r="A12" s="6" t="inlineStr">
        <is>
          <t>Дней прошло</t>
        </is>
      </c>
      <c r="B12" s="14" t="inlineStr">
        <is>
          <t>30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604</v>
      </c>
      <c r="C17" s="7" t="n">
        <v>408</v>
      </c>
      <c r="D17" s="17" t="n">
        <v>0.6754966887417219</v>
      </c>
      <c r="E17" s="7" t="n">
        <v>1100000</v>
      </c>
      <c r="F17" s="7" t="n">
        <v>777992.77</v>
      </c>
      <c r="G17" s="17" t="n">
        <v>0.7072661545454546</v>
      </c>
      <c r="H17" s="7" t="n">
        <v>777992.77</v>
      </c>
      <c r="I17" s="7" t="n">
        <v>-322007.23</v>
      </c>
    </row>
    <row r="18">
      <c r="A18" s="6" t="inlineStr">
        <is>
          <t>ТЗ</t>
        </is>
      </c>
      <c r="B18" s="7" t="n">
        <v>1515</v>
      </c>
      <c r="C18" s="7" t="n">
        <v>1604</v>
      </c>
      <c r="D18" s="17" t="n">
        <v>1.058745874587459</v>
      </c>
      <c r="E18" s="7" t="n">
        <v>2750000</v>
      </c>
      <c r="F18" s="7" t="n">
        <v>2831685.64</v>
      </c>
      <c r="G18" s="17" t="n">
        <v>1.029703869090909</v>
      </c>
      <c r="H18" s="7" t="n">
        <v>2831685.64</v>
      </c>
      <c r="I18" s="7" t="n">
        <v>81685.64000000013</v>
      </c>
    </row>
    <row r="19">
      <c r="A19" s="6" t="inlineStr">
        <is>
          <t>ГП</t>
        </is>
      </c>
      <c r="B19" s="7" t="n">
        <v>558</v>
      </c>
      <c r="C19" s="7" t="n">
        <v>557</v>
      </c>
      <c r="D19" s="17" t="n">
        <v>0.9982078853046595</v>
      </c>
      <c r="E19" s="7" t="n">
        <v>800000</v>
      </c>
      <c r="F19" s="7" t="n">
        <v>842941.8900000001</v>
      </c>
      <c r="G19" s="17" t="n">
        <v>1.0536773625</v>
      </c>
      <c r="H19" s="7" t="n">
        <v>842941.8900000001</v>
      </c>
      <c r="I19" s="7" t="n">
        <v>42941.89000000013</v>
      </c>
    </row>
    <row r="20">
      <c r="A20" s="6" t="inlineStr">
        <is>
          <t>БИ</t>
        </is>
      </c>
      <c r="B20" s="7" t="n">
        <v>328</v>
      </c>
      <c r="C20" s="7" t="n">
        <v>330</v>
      </c>
      <c r="D20" s="17" t="n">
        <v>1.00609756097561</v>
      </c>
      <c r="E20" s="7" t="n">
        <v>550000</v>
      </c>
      <c r="F20" s="7" t="n">
        <v>566660.5299999999</v>
      </c>
      <c r="G20" s="17" t="n">
        <v>1.030291872727273</v>
      </c>
      <c r="H20" s="7" t="n">
        <v>566660.5299999999</v>
      </c>
      <c r="I20" s="7" t="n">
        <v>16660.52999999991</v>
      </c>
    </row>
    <row r="21">
      <c r="A21" s="6" t="inlineStr">
        <is>
          <t>ДК</t>
        </is>
      </c>
      <c r="B21" s="7" t="n">
        <v>0</v>
      </c>
      <c r="C21" s="7" t="n">
        <v>18</v>
      </c>
      <c r="D21" s="17" t="n">
        <v>0</v>
      </c>
      <c r="E21" s="7" t="n">
        <v>0</v>
      </c>
      <c r="F21" s="7" t="n">
        <v>14182.5</v>
      </c>
      <c r="G21" s="17" t="n">
        <v>0</v>
      </c>
      <c r="H21" s="7" t="n">
        <v>14182.5</v>
      </c>
      <c r="I21" s="7" t="n">
        <v>14182.5</v>
      </c>
    </row>
    <row r="25">
      <c r="A25" s="16" t="inlineStr">
        <is>
          <t>Выполнение плана тренерами</t>
        </is>
      </c>
    </row>
    <row r="26">
      <c r="A26" s="13" t="inlineStr">
        <is>
          <t>Подразделение</t>
        </is>
      </c>
      <c r="B26" s="13" t="inlineStr">
        <is>
          <t>Тренер</t>
        </is>
      </c>
      <c r="C26" s="13" t="inlineStr">
        <is>
          <t>План трен.</t>
        </is>
      </c>
      <c r="D26" s="13" t="inlineStr">
        <is>
          <t>Факт трен.</t>
        </is>
      </c>
      <c r="E26" s="13" t="inlineStr">
        <is>
          <t>Выполнение трен.</t>
        </is>
      </c>
      <c r="F26" s="13" t="inlineStr">
        <is>
          <t>План ₽</t>
        </is>
      </c>
      <c r="G26" s="13" t="inlineStr">
        <is>
          <t>Факт ₽</t>
        </is>
      </c>
      <c r="H26" s="13" t="inlineStr">
        <is>
          <t>Выполнение ₽</t>
        </is>
      </c>
      <c r="I26" s="13" t="inlineStr">
        <is>
          <t>RR ₽</t>
        </is>
      </c>
      <c r="J26" s="13" t="inlineStr">
        <is>
          <t>Отклонение ₽</t>
        </is>
      </c>
    </row>
    <row r="27">
      <c r="A27" s="6" t="inlineStr">
        <is>
          <t>БАС</t>
        </is>
      </c>
      <c r="B27" s="6" t="inlineStr">
        <is>
          <t>Дроздов Михаил Андреевич</t>
        </is>
      </c>
      <c r="C27" s="7" t="n">
        <v>127</v>
      </c>
      <c r="D27" s="7" t="n">
        <v>20</v>
      </c>
      <c r="E27" s="17" t="n">
        <v>0.1574803149606299</v>
      </c>
      <c r="F27" s="7" t="n">
        <v>245600</v>
      </c>
      <c r="G27" s="7" t="n">
        <v>48564.5</v>
      </c>
      <c r="H27" s="17" t="n">
        <v>0.1977381921824104</v>
      </c>
      <c r="I27" s="7" t="n">
        <v>48564.5</v>
      </c>
      <c r="J27" s="7" t="n">
        <v>-197035.5</v>
      </c>
    </row>
    <row r="28">
      <c r="A28" s="6" t="inlineStr">
        <is>
          <t>БАС</t>
        </is>
      </c>
      <c r="B28" s="6" t="inlineStr">
        <is>
          <t>Коваль Никита Андреевич</t>
        </is>
      </c>
      <c r="C28" s="7" t="n">
        <v>161</v>
      </c>
      <c r="D28" s="7" t="n">
        <v>104</v>
      </c>
      <c r="E28" s="17" t="n">
        <v>0.6459627329192547</v>
      </c>
      <c r="F28" s="7" t="n">
        <v>309000</v>
      </c>
      <c r="G28" s="7" t="n">
        <v>217908</v>
      </c>
      <c r="H28" s="17" t="n">
        <v>0.7052038834951456</v>
      </c>
      <c r="I28" s="7" t="n">
        <v>217908</v>
      </c>
      <c r="J28" s="7" t="n">
        <v>-91092</v>
      </c>
    </row>
    <row r="29">
      <c r="A29" s="6" t="inlineStr">
        <is>
          <t>БАС</t>
        </is>
      </c>
      <c r="B29" s="6" t="inlineStr">
        <is>
          <t>Сурков Александр Сергеевич</t>
        </is>
      </c>
      <c r="C29" s="7" t="n">
        <v>73</v>
      </c>
      <c r="D29" s="7" t="n">
        <v>65</v>
      </c>
      <c r="E29" s="17" t="n">
        <v>0.8904109589041096</v>
      </c>
      <c r="F29" s="7" t="n">
        <v>124900</v>
      </c>
      <c r="G29" s="7" t="n">
        <v>107651.5</v>
      </c>
      <c r="H29" s="17" t="n">
        <v>0.8619015212169736</v>
      </c>
      <c r="I29" s="7" t="n">
        <v>107651.5</v>
      </c>
      <c r="J29" s="7" t="n">
        <v>-17248.5</v>
      </c>
    </row>
    <row r="30">
      <c r="A30" s="6" t="inlineStr">
        <is>
          <t>БАС</t>
        </is>
      </c>
      <c r="B30" s="6" t="inlineStr">
        <is>
          <t>Зеньков Валерий Сергеевич</t>
        </is>
      </c>
      <c r="C30" s="7" t="n">
        <v>228</v>
      </c>
      <c r="D30" s="7" t="n">
        <v>192</v>
      </c>
      <c r="E30" s="17" t="n">
        <v>0.8421052631578947</v>
      </c>
      <c r="F30" s="7" t="n">
        <v>389900</v>
      </c>
      <c r="G30" s="7" t="n">
        <v>352060.27</v>
      </c>
      <c r="H30" s="17" t="n">
        <v>0.9029501667094125</v>
      </c>
      <c r="I30" s="7" t="n">
        <v>352060.27</v>
      </c>
      <c r="J30" s="7" t="n">
        <v>-37839.73000000004</v>
      </c>
    </row>
    <row r="31">
      <c r="A31" s="6" t="inlineStr">
        <is>
          <t>БАС</t>
        </is>
      </c>
      <c r="B31" s="6" t="inlineStr">
        <is>
          <t>Коновалова Галина Игоревна</t>
        </is>
      </c>
      <c r="C31" s="7" t="n">
        <v>15</v>
      </c>
      <c r="D31" s="7" t="n">
        <v>27</v>
      </c>
      <c r="E31" s="17" t="n">
        <v>1.8</v>
      </c>
      <c r="F31" s="7" t="n">
        <v>30600</v>
      </c>
      <c r="G31" s="7" t="n">
        <v>51808.5</v>
      </c>
      <c r="H31" s="17" t="n">
        <v>1.693088235294118</v>
      </c>
      <c r="I31" s="7" t="n">
        <v>51808.5</v>
      </c>
      <c r="J31" s="7" t="n">
        <v>21208.5</v>
      </c>
    </row>
    <row r="32">
      <c r="A32" s="6" t="inlineStr">
        <is>
          <t>ТЗ</t>
        </is>
      </c>
      <c r="B32" s="6" t="inlineStr">
        <is>
          <t>Кузьмина Валентина Юрьевна</t>
        </is>
      </c>
      <c r="C32" s="7" t="n">
        <v>48</v>
      </c>
      <c r="D32" s="7" t="n">
        <v>19</v>
      </c>
      <c r="E32" s="17" t="n">
        <v>0.3958333333333333</v>
      </c>
      <c r="F32" s="7" t="n">
        <v>77900</v>
      </c>
      <c r="G32" s="7" t="n">
        <v>29420</v>
      </c>
      <c r="H32" s="17" t="n">
        <v>0.3776636713735558</v>
      </c>
      <c r="I32" s="7" t="n">
        <v>29420</v>
      </c>
      <c r="J32" s="7" t="n">
        <v>-48480</v>
      </c>
    </row>
    <row r="33">
      <c r="A33" s="6" t="inlineStr">
        <is>
          <t>ТЗ</t>
        </is>
      </c>
      <c r="B33" s="6" t="inlineStr">
        <is>
          <t>Романов Валентин Германович</t>
        </is>
      </c>
      <c r="C33" s="7" t="n">
        <v>104</v>
      </c>
      <c r="D33" s="7" t="n">
        <v>73</v>
      </c>
      <c r="E33" s="17" t="n">
        <v>0.7019230769230769</v>
      </c>
      <c r="F33" s="7" t="n">
        <v>221900</v>
      </c>
      <c r="G33" s="7" t="n">
        <v>151101.32</v>
      </c>
      <c r="H33" s="17" t="n">
        <v>0.6809433077963046</v>
      </c>
      <c r="I33" s="7" t="n">
        <v>151101.32</v>
      </c>
      <c r="J33" s="7" t="n">
        <v>-70798.67999999999</v>
      </c>
    </row>
    <row r="34">
      <c r="A34" s="6" t="inlineStr">
        <is>
          <t>ТЗ</t>
        </is>
      </c>
      <c r="B34" s="6" t="inlineStr">
        <is>
          <t>Быстрова Наталья Сергеевна</t>
        </is>
      </c>
      <c r="C34" s="7" t="n">
        <v>45</v>
      </c>
      <c r="D34" s="7" t="n">
        <v>32</v>
      </c>
      <c r="E34" s="17" t="n">
        <v>0.7111111111111111</v>
      </c>
      <c r="F34" s="7" t="n">
        <v>72100</v>
      </c>
      <c r="G34" s="7" t="n">
        <v>52700.5</v>
      </c>
      <c r="H34" s="17" t="n">
        <v>0.7309361997226075</v>
      </c>
      <c r="I34" s="7" t="n">
        <v>52700.5</v>
      </c>
      <c r="J34" s="7" t="n">
        <v>-19399.5</v>
      </c>
    </row>
    <row r="35">
      <c r="A35" s="6" t="inlineStr">
        <is>
          <t>ТЗ</t>
        </is>
      </c>
      <c r="B35" s="6" t="inlineStr">
        <is>
          <t>Артамонова Марина Евгеньевна</t>
        </is>
      </c>
      <c r="C35" s="7" t="n">
        <v>93</v>
      </c>
      <c r="D35" s="7" t="n">
        <v>71</v>
      </c>
      <c r="E35" s="17" t="n">
        <v>0.7634408602150538</v>
      </c>
      <c r="F35" s="7" t="n">
        <v>174500</v>
      </c>
      <c r="G35" s="7" t="n">
        <v>128444.25</v>
      </c>
      <c r="H35" s="17" t="n">
        <v>0.7360702005730659</v>
      </c>
      <c r="I35" s="7" t="n">
        <v>128444.25</v>
      </c>
      <c r="J35" s="7" t="n">
        <v>-46055.75</v>
      </c>
    </row>
    <row r="36">
      <c r="A36" s="6" t="inlineStr">
        <is>
          <t>ТЗ</t>
        </is>
      </c>
      <c r="B36" s="6" t="inlineStr">
        <is>
          <t>Денисенко Никита Денисович</t>
        </is>
      </c>
      <c r="C36" s="7" t="n">
        <v>43</v>
      </c>
      <c r="D36" s="7" t="n">
        <v>39</v>
      </c>
      <c r="E36" s="17" t="n">
        <v>0.9069767441860465</v>
      </c>
      <c r="F36" s="7" t="n">
        <v>77700</v>
      </c>
      <c r="G36" s="7" t="n">
        <v>66604.25</v>
      </c>
      <c r="H36" s="17" t="n">
        <v>0.8571975546975547</v>
      </c>
      <c r="I36" s="7" t="n">
        <v>66604.25</v>
      </c>
      <c r="J36" s="7" t="n">
        <v>-11095.75</v>
      </c>
    </row>
    <row r="37">
      <c r="A37" s="6" t="inlineStr">
        <is>
          <t>ТЗ</t>
        </is>
      </c>
      <c r="B37" s="6" t="inlineStr">
        <is>
          <t>Гукасян Светлана Гамлетовна</t>
        </is>
      </c>
      <c r="C37" s="7" t="n">
        <v>106</v>
      </c>
      <c r="D37" s="7" t="n">
        <v>115</v>
      </c>
      <c r="E37" s="17" t="n">
        <v>1.084905660377359</v>
      </c>
      <c r="F37" s="7" t="n">
        <v>203000</v>
      </c>
      <c r="G37" s="7" t="n">
        <v>183588.75</v>
      </c>
      <c r="H37" s="17" t="n">
        <v>0.904378078817734</v>
      </c>
      <c r="I37" s="7" t="n">
        <v>183588.75</v>
      </c>
      <c r="J37" s="7" t="n">
        <v>-19411.25</v>
      </c>
    </row>
    <row r="38">
      <c r="A38" s="6" t="inlineStr">
        <is>
          <t>ТЗ</t>
        </is>
      </c>
      <c r="B38" s="6" t="inlineStr">
        <is>
          <t>Лигаева Вера Алексеевна</t>
        </is>
      </c>
      <c r="C38" s="7" t="n">
        <v>55</v>
      </c>
      <c r="D38" s="7" t="n">
        <v>51</v>
      </c>
      <c r="E38" s="17" t="n">
        <v>0.9272727272727272</v>
      </c>
      <c r="F38" s="7" t="n">
        <v>113100</v>
      </c>
      <c r="G38" s="7" t="n">
        <v>102656.66</v>
      </c>
      <c r="H38" s="17" t="n">
        <v>0.9076627763041556</v>
      </c>
      <c r="I38" s="7" t="n">
        <v>102656.66</v>
      </c>
      <c r="J38" s="7" t="n">
        <v>-10443.34</v>
      </c>
    </row>
    <row r="39">
      <c r="A39" s="6" t="inlineStr">
        <is>
          <t>ТЗ</t>
        </is>
      </c>
      <c r="B39" s="6" t="inlineStr">
        <is>
          <t>Рябко Ирина Игоревна</t>
        </is>
      </c>
      <c r="C39" s="7" t="n">
        <v>101</v>
      </c>
      <c r="D39" s="7" t="n">
        <v>89</v>
      </c>
      <c r="E39" s="17" t="n">
        <v>0.8811881188118812</v>
      </c>
      <c r="F39" s="7" t="n">
        <v>180300</v>
      </c>
      <c r="G39" s="7" t="n">
        <v>163962.5</v>
      </c>
      <c r="H39" s="17" t="n">
        <v>0.9093871325568497</v>
      </c>
      <c r="I39" s="7" t="n">
        <v>163962.5</v>
      </c>
      <c r="J39" s="7" t="n">
        <v>-16337.5</v>
      </c>
    </row>
    <row r="40">
      <c r="A40" s="6" t="inlineStr">
        <is>
          <t>ТЗ</t>
        </is>
      </c>
      <c r="B40" s="6" t="inlineStr">
        <is>
          <t>Мазбутов Мазбут Шодибоевич</t>
        </is>
      </c>
      <c r="C40" s="7" t="n">
        <v>16</v>
      </c>
      <c r="D40" s="7" t="n">
        <v>13</v>
      </c>
      <c r="E40" s="17" t="n">
        <v>0.8125</v>
      </c>
      <c r="F40" s="7" t="n">
        <v>22900</v>
      </c>
      <c r="G40" s="7" t="n">
        <v>21055</v>
      </c>
      <c r="H40" s="17" t="n">
        <v>0.9194323144104803</v>
      </c>
      <c r="I40" s="7" t="n">
        <v>21055</v>
      </c>
      <c r="J40" s="7" t="n">
        <v>-1845</v>
      </c>
    </row>
    <row r="41">
      <c r="A41" s="6" t="inlineStr">
        <is>
          <t>ТЗ</t>
        </is>
      </c>
      <c r="B41" s="6" t="inlineStr">
        <is>
          <t>Долюк Юлия Павловна</t>
        </is>
      </c>
      <c r="C41" s="7" t="n">
        <v>84</v>
      </c>
      <c r="D41" s="7" t="n">
        <v>84</v>
      </c>
      <c r="E41" s="17" t="n">
        <v>1</v>
      </c>
      <c r="F41" s="7" t="n">
        <v>140600</v>
      </c>
      <c r="G41" s="7" t="n">
        <v>133084</v>
      </c>
      <c r="H41" s="17" t="n">
        <v>0.9465433854907539</v>
      </c>
      <c r="I41" s="7" t="n">
        <v>133084</v>
      </c>
      <c r="J41" s="7" t="n">
        <v>-7516</v>
      </c>
    </row>
    <row r="42">
      <c r="A42" s="6" t="inlineStr">
        <is>
          <t>ТЗ</t>
        </is>
      </c>
      <c r="B42" s="6" t="inlineStr">
        <is>
          <t>Ребушева Татьяна Сергеевна</t>
        </is>
      </c>
      <c r="C42" s="7" t="n">
        <v>104</v>
      </c>
      <c r="D42" s="7" t="n">
        <v>96</v>
      </c>
      <c r="E42" s="17" t="n">
        <v>0.9230769230769231</v>
      </c>
      <c r="F42" s="7" t="n">
        <v>234300</v>
      </c>
      <c r="G42" s="7" t="n">
        <v>226482</v>
      </c>
      <c r="H42" s="17" t="n">
        <v>0.9666325224071703</v>
      </c>
      <c r="I42" s="7" t="n">
        <v>226482</v>
      </c>
      <c r="J42" s="7" t="n">
        <v>-7818</v>
      </c>
    </row>
    <row r="43">
      <c r="A43" s="6" t="inlineStr">
        <is>
          <t>ТЗ</t>
        </is>
      </c>
      <c r="B43" s="6" t="inlineStr">
        <is>
          <t>Боклащук Евгений Игоревич</t>
        </is>
      </c>
      <c r="C43" s="7" t="n">
        <v>139</v>
      </c>
      <c r="D43" s="7" t="n">
        <v>128</v>
      </c>
      <c r="E43" s="17" t="n">
        <v>0.920863309352518</v>
      </c>
      <c r="F43" s="7" t="n">
        <v>221200</v>
      </c>
      <c r="G43" s="7" t="n">
        <v>219657.25</v>
      </c>
      <c r="H43" s="17" t="n">
        <v>0.9930255424954793</v>
      </c>
      <c r="I43" s="7" t="n">
        <v>219657.25</v>
      </c>
      <c r="J43" s="7" t="n">
        <v>-1542.75</v>
      </c>
    </row>
    <row r="44">
      <c r="A44" s="6" t="inlineStr">
        <is>
          <t>ТЗ</t>
        </is>
      </c>
      <c r="B44" s="6" t="inlineStr">
        <is>
          <t>Бежинарь Герман Вадимович</t>
        </is>
      </c>
      <c r="C44" s="7" t="n">
        <v>32</v>
      </c>
      <c r="D44" s="7" t="n">
        <v>33</v>
      </c>
      <c r="E44" s="17" t="n">
        <v>1.03125</v>
      </c>
      <c r="F44" s="7" t="n">
        <v>58400</v>
      </c>
      <c r="G44" s="7" t="n">
        <v>61940.42999999999</v>
      </c>
      <c r="H44" s="17" t="n">
        <v>1.060623801369863</v>
      </c>
      <c r="I44" s="7" t="n">
        <v>61940.42999999999</v>
      </c>
      <c r="J44" s="7" t="n">
        <v>3540.429999999993</v>
      </c>
    </row>
    <row r="45">
      <c r="A45" s="6" t="inlineStr">
        <is>
          <t>ТЗ</t>
        </is>
      </c>
      <c r="B45" s="6" t="inlineStr">
        <is>
          <t>Галкин Никита Игоревич</t>
        </is>
      </c>
      <c r="C45" s="7" t="n">
        <v>126</v>
      </c>
      <c r="D45" s="7" t="n">
        <v>134</v>
      </c>
      <c r="E45" s="17" t="n">
        <v>1.063492063492063</v>
      </c>
      <c r="F45" s="7" t="n">
        <v>288300</v>
      </c>
      <c r="G45" s="7" t="n">
        <v>317988.09</v>
      </c>
      <c r="H45" s="17" t="n">
        <v>1.102976378772113</v>
      </c>
      <c r="I45" s="7" t="n">
        <v>317988.09</v>
      </c>
      <c r="J45" s="7" t="n">
        <v>29688.09000000003</v>
      </c>
    </row>
    <row r="46">
      <c r="A46" s="6" t="inlineStr">
        <is>
          <t>ТЗ</t>
        </is>
      </c>
      <c r="B46" s="6" t="inlineStr">
        <is>
          <t>Узянов Сергей Германович</t>
        </is>
      </c>
      <c r="C46" s="7" t="n">
        <v>85</v>
      </c>
      <c r="D46" s="7" t="n">
        <v>107</v>
      </c>
      <c r="E46" s="17" t="n">
        <v>1.258823529411765</v>
      </c>
      <c r="F46" s="7" t="n">
        <v>135800</v>
      </c>
      <c r="G46" s="7" t="n">
        <v>151728.15</v>
      </c>
      <c r="H46" s="17" t="n">
        <v>1.117291237113402</v>
      </c>
      <c r="I46" s="7" t="n">
        <v>151728.15</v>
      </c>
      <c r="J46" s="7" t="n">
        <v>15928.15000000002</v>
      </c>
    </row>
    <row r="47">
      <c r="A47" s="6" t="inlineStr">
        <is>
          <t>ТЗ</t>
        </is>
      </c>
      <c r="B47" s="6" t="inlineStr">
        <is>
          <t>Исмайлова Анна Михайловна</t>
        </is>
      </c>
      <c r="C47" s="7" t="n">
        <v>62</v>
      </c>
      <c r="D47" s="7" t="n">
        <v>71</v>
      </c>
      <c r="E47" s="17" t="n">
        <v>1.145161290322581</v>
      </c>
      <c r="F47" s="7" t="n">
        <v>128600</v>
      </c>
      <c r="G47" s="7" t="n">
        <v>145524.75</v>
      </c>
      <c r="H47" s="17" t="n">
        <v>1.131607698289269</v>
      </c>
      <c r="I47" s="7" t="n">
        <v>145524.75</v>
      </c>
      <c r="J47" s="7" t="n">
        <v>16924.75</v>
      </c>
    </row>
    <row r="48">
      <c r="A48" s="6" t="inlineStr">
        <is>
          <t>ТЗ</t>
        </is>
      </c>
      <c r="B48" s="6" t="inlineStr">
        <is>
          <t>Чуваев Андрей Дмитриевич</t>
        </is>
      </c>
      <c r="C48" s="7" t="n">
        <v>120</v>
      </c>
      <c r="D48" s="7" t="n">
        <v>129</v>
      </c>
      <c r="E48" s="17" t="n">
        <v>1.075</v>
      </c>
      <c r="F48" s="7" t="n">
        <v>196700</v>
      </c>
      <c r="G48" s="7" t="n">
        <v>227345.99</v>
      </c>
      <c r="H48" s="17" t="n">
        <v>1.155800660904931</v>
      </c>
      <c r="I48" s="7" t="n">
        <v>227345.99</v>
      </c>
      <c r="J48" s="7" t="n">
        <v>30645.98999999996</v>
      </c>
    </row>
    <row r="49">
      <c r="A49" s="6" t="inlineStr">
        <is>
          <t>ТЗ</t>
        </is>
      </c>
      <c r="B49" s="6" t="inlineStr">
        <is>
          <t>Нуритдинова Кристина Викторовна</t>
        </is>
      </c>
      <c r="C49" s="7" t="n">
        <v>32</v>
      </c>
      <c r="D49" s="7" t="n">
        <v>42</v>
      </c>
      <c r="E49" s="17" t="n">
        <v>1.3125</v>
      </c>
      <c r="F49" s="7" t="n">
        <v>48300</v>
      </c>
      <c r="G49" s="7" t="n">
        <v>64453.5</v>
      </c>
      <c r="H49" s="17" t="n">
        <v>1.33444099378882</v>
      </c>
      <c r="I49" s="7" t="n">
        <v>64453.49999999999</v>
      </c>
      <c r="J49" s="7" t="n">
        <v>16153.5</v>
      </c>
    </row>
    <row r="50">
      <c r="A50" s="6" t="inlineStr">
        <is>
          <t>ТЗ</t>
        </is>
      </c>
      <c r="B50" s="6" t="inlineStr">
        <is>
          <t>Борисова Алина Владимировна</t>
        </is>
      </c>
      <c r="C50" s="7" t="n">
        <v>23</v>
      </c>
      <c r="D50" s="7" t="n">
        <v>28</v>
      </c>
      <c r="E50" s="17" t="n">
        <v>1.217391304347826</v>
      </c>
      <c r="F50" s="7" t="n">
        <v>30600</v>
      </c>
      <c r="G50" s="7" t="n">
        <v>45731</v>
      </c>
      <c r="H50" s="17" t="n">
        <v>1.494477124183007</v>
      </c>
      <c r="I50" s="7" t="n">
        <v>45731</v>
      </c>
      <c r="J50" s="7" t="n">
        <v>15131</v>
      </c>
    </row>
    <row r="51">
      <c r="A51" s="6" t="inlineStr">
        <is>
          <t>ТЗ</t>
        </is>
      </c>
      <c r="B51" s="6" t="inlineStr">
        <is>
          <t>Кравцова Дарья Сергеевна</t>
        </is>
      </c>
      <c r="C51" s="7" t="n">
        <v>41</v>
      </c>
      <c r="D51" s="7" t="n">
        <v>61</v>
      </c>
      <c r="E51" s="17" t="n">
        <v>1.48780487804878</v>
      </c>
      <c r="F51" s="7" t="n">
        <v>62100</v>
      </c>
      <c r="G51" s="7" t="n">
        <v>101343.75</v>
      </c>
      <c r="H51" s="17" t="n">
        <v>1.631944444444444</v>
      </c>
      <c r="I51" s="7" t="n">
        <v>101343.75</v>
      </c>
      <c r="J51" s="7" t="n">
        <v>39243.75</v>
      </c>
    </row>
    <row r="52">
      <c r="A52" s="6" t="inlineStr">
        <is>
          <t>ТЗ</t>
        </is>
      </c>
      <c r="B52" s="6" t="inlineStr">
        <is>
          <t>Шабаева Вера Александровна</t>
        </is>
      </c>
      <c r="C52" s="7" t="n">
        <v>20</v>
      </c>
      <c r="D52" s="7" t="n">
        <v>43</v>
      </c>
      <c r="E52" s="17" t="n">
        <v>2.15</v>
      </c>
      <c r="F52" s="7" t="n">
        <v>23900</v>
      </c>
      <c r="G52" s="7" t="n">
        <v>43717</v>
      </c>
      <c r="H52" s="17" t="n">
        <v>1.829163179916318</v>
      </c>
      <c r="I52" s="7" t="n">
        <v>43717</v>
      </c>
      <c r="J52" s="7" t="n">
        <v>19817</v>
      </c>
    </row>
    <row r="53">
      <c r="A53" s="6" t="inlineStr">
        <is>
          <t>ТЗ</t>
        </is>
      </c>
      <c r="B53" s="6" t="inlineStr">
        <is>
          <t>Поляковская Анастасия Викторовна</t>
        </is>
      </c>
      <c r="C53" s="7" t="n">
        <v>24</v>
      </c>
      <c r="D53" s="7" t="n">
        <v>57</v>
      </c>
      <c r="E53" s="17" t="n">
        <v>2.375</v>
      </c>
      <c r="F53" s="7" t="n">
        <v>24800</v>
      </c>
      <c r="G53" s="7" t="n">
        <v>84776</v>
      </c>
      <c r="H53" s="17" t="n">
        <v>3.418387096774194</v>
      </c>
      <c r="I53" s="7" t="n">
        <v>84776</v>
      </c>
      <c r="J53" s="7" t="n">
        <v>59976</v>
      </c>
    </row>
    <row r="54">
      <c r="A54" s="6" t="inlineStr">
        <is>
          <t>ТЗ</t>
        </is>
      </c>
      <c r="B54" s="6" t="inlineStr">
        <is>
          <t>Харитонова Александра Андреевна</t>
        </is>
      </c>
      <c r="C54" s="7" t="n">
        <v>8</v>
      </c>
      <c r="D54" s="7" t="n">
        <v>34</v>
      </c>
      <c r="E54" s="17" t="n">
        <v>4.25</v>
      </c>
      <c r="F54" s="7" t="n">
        <v>9600</v>
      </c>
      <c r="G54" s="7" t="n">
        <v>43387.5</v>
      </c>
      <c r="H54" s="17" t="n">
        <v>4.51953125</v>
      </c>
      <c r="I54" s="7" t="n">
        <v>43387.5</v>
      </c>
      <c r="J54" s="7" t="n">
        <v>33787.5</v>
      </c>
    </row>
    <row r="55">
      <c r="A55" s="6" t="inlineStr">
        <is>
          <t>ТЗ</t>
        </is>
      </c>
      <c r="B55" s="6" t="inlineStr">
        <is>
          <t>Федосеева Аделина Юрьевна</t>
        </is>
      </c>
      <c r="C55" s="7" t="n">
        <v>3</v>
      </c>
      <c r="D55" s="7" t="n">
        <v>22</v>
      </c>
      <c r="E55" s="17" t="n">
        <v>7.333333333333333</v>
      </c>
      <c r="F55" s="7" t="n">
        <v>1800</v>
      </c>
      <c r="G55" s="7" t="n">
        <v>22469</v>
      </c>
      <c r="H55" s="17" t="n">
        <v>12.48277777777778</v>
      </c>
      <c r="I55" s="7" t="n">
        <v>22469</v>
      </c>
      <c r="J55" s="7" t="n">
        <v>20669</v>
      </c>
    </row>
    <row r="56">
      <c r="A56" s="6" t="inlineStr">
        <is>
          <t>ТЗ</t>
        </is>
      </c>
      <c r="B56" s="6" t="inlineStr">
        <is>
          <t>Гордиенко Диана Сергеевна</t>
        </is>
      </c>
      <c r="C56" s="7" t="n">
        <v>1</v>
      </c>
      <c r="D56" s="7" t="n">
        <v>31</v>
      </c>
      <c r="E56" s="17" t="n">
        <v>31</v>
      </c>
      <c r="F56" s="7" t="n">
        <v>1600</v>
      </c>
      <c r="G56" s="7" t="n">
        <v>42524</v>
      </c>
      <c r="H56" s="17" t="n">
        <v>26.5775</v>
      </c>
      <c r="I56" s="7" t="n">
        <v>42524</v>
      </c>
      <c r="J56" s="7" t="n">
        <v>40924</v>
      </c>
    </row>
    <row r="57">
      <c r="A57" s="6" t="inlineStr">
        <is>
          <t>ГП</t>
        </is>
      </c>
      <c r="B57" s="6" t="inlineStr">
        <is>
          <t>Архипова Виолетта Эдуардовна</t>
        </is>
      </c>
      <c r="C57" s="7" t="n">
        <v>116</v>
      </c>
      <c r="D57" s="7" t="n">
        <v>61</v>
      </c>
      <c r="E57" s="17" t="n">
        <v>0.5258620689655172</v>
      </c>
      <c r="F57" s="7" t="n">
        <v>83100</v>
      </c>
      <c r="G57" s="7" t="n">
        <v>40824.75</v>
      </c>
      <c r="H57" s="17" t="n">
        <v>0.4912725631768953</v>
      </c>
      <c r="I57" s="7" t="n">
        <v>40824.75</v>
      </c>
      <c r="J57" s="7" t="n">
        <v>-42275.25</v>
      </c>
    </row>
    <row r="58">
      <c r="A58" s="6" t="inlineStr">
        <is>
          <t>ГП</t>
        </is>
      </c>
      <c r="B58" s="6" t="inlineStr">
        <is>
          <t>Заборовская Наталья Евгеньевна</t>
        </is>
      </c>
      <c r="C58" s="7" t="n">
        <v>111</v>
      </c>
      <c r="D58" s="7" t="n">
        <v>71</v>
      </c>
      <c r="E58" s="17" t="n">
        <v>0.6396396396396397</v>
      </c>
      <c r="F58" s="7" t="n">
        <v>191200</v>
      </c>
      <c r="G58" s="7" t="n">
        <v>121031.26</v>
      </c>
      <c r="H58" s="17" t="n">
        <v>0.6330086820083681</v>
      </c>
      <c r="I58" s="7" t="n">
        <v>121031.26</v>
      </c>
      <c r="J58" s="7" t="n">
        <v>-70168.74000000001</v>
      </c>
    </row>
    <row r="59">
      <c r="A59" s="6" t="inlineStr">
        <is>
          <t>ГП</t>
        </is>
      </c>
      <c r="B59" s="6" t="inlineStr">
        <is>
          <t>Кучерюк Мария Петровна</t>
        </is>
      </c>
      <c r="C59" s="7" t="n">
        <v>73</v>
      </c>
      <c r="D59" s="7" t="n">
        <v>59</v>
      </c>
      <c r="E59" s="17" t="n">
        <v>0.8082191780821918</v>
      </c>
      <c r="F59" s="7" t="n">
        <v>123300</v>
      </c>
      <c r="G59" s="7" t="n">
        <v>92857</v>
      </c>
      <c r="H59" s="17" t="n">
        <v>0.7530981346309813</v>
      </c>
      <c r="I59" s="7" t="n">
        <v>92857</v>
      </c>
      <c r="J59" s="7" t="n">
        <v>-30443</v>
      </c>
    </row>
    <row r="60">
      <c r="A60" s="6" t="inlineStr">
        <is>
          <t>ГП</t>
        </is>
      </c>
      <c r="B60" s="6" t="inlineStr">
        <is>
          <t>Юрьева Марина Евгеньевна</t>
        </is>
      </c>
      <c r="C60" s="7" t="n">
        <v>30</v>
      </c>
      <c r="D60" s="7" t="n">
        <v>40</v>
      </c>
      <c r="E60" s="17" t="n">
        <v>1.333333333333333</v>
      </c>
      <c r="F60" s="7" t="n">
        <v>52100</v>
      </c>
      <c r="G60" s="7" t="n">
        <v>65514.25000000001</v>
      </c>
      <c r="H60" s="17" t="n">
        <v>1.257471209213052</v>
      </c>
      <c r="I60" s="7" t="n">
        <v>65514.25</v>
      </c>
      <c r="J60" s="7" t="n">
        <v>13414.25000000001</v>
      </c>
    </row>
    <row r="61">
      <c r="A61" s="6" t="inlineStr">
        <is>
          <t>ГП</t>
        </is>
      </c>
      <c r="B61" s="6" t="inlineStr">
        <is>
          <t>Алексеева Екатерина Эдуардовна</t>
        </is>
      </c>
      <c r="C61" s="7" t="n">
        <v>56</v>
      </c>
      <c r="D61" s="7" t="n">
        <v>57</v>
      </c>
      <c r="E61" s="17" t="n">
        <v>1.017857142857143</v>
      </c>
      <c r="F61" s="7" t="n">
        <v>54400</v>
      </c>
      <c r="G61" s="7" t="n">
        <v>68853.75</v>
      </c>
      <c r="H61" s="17" t="n">
        <v>1.265693933823529</v>
      </c>
      <c r="I61" s="7" t="n">
        <v>68853.75</v>
      </c>
      <c r="J61" s="7" t="n">
        <v>14453.75</v>
      </c>
    </row>
    <row r="62">
      <c r="A62" s="6" t="inlineStr">
        <is>
          <t>ГП</t>
        </is>
      </c>
      <c r="B62" s="6" t="inlineStr">
        <is>
          <t>Кропачева Анастасия Сергеевна</t>
        </is>
      </c>
      <c r="C62" s="7" t="n">
        <v>65</v>
      </c>
      <c r="D62" s="7" t="n">
        <v>85</v>
      </c>
      <c r="E62" s="17" t="n">
        <v>1.307692307692308</v>
      </c>
      <c r="F62" s="7" t="n">
        <v>82100</v>
      </c>
      <c r="G62" s="7" t="n">
        <v>108235</v>
      </c>
      <c r="H62" s="17" t="n">
        <v>1.318331303288672</v>
      </c>
      <c r="I62" s="7" t="n">
        <v>108235</v>
      </c>
      <c r="J62" s="7" t="n">
        <v>26135</v>
      </c>
    </row>
    <row r="63">
      <c r="A63" s="6" t="inlineStr">
        <is>
          <t>ГП</t>
        </is>
      </c>
      <c r="B63" s="6" t="inlineStr">
        <is>
          <t>Пекло Елена Сергеевна</t>
        </is>
      </c>
      <c r="C63" s="7" t="n">
        <v>46</v>
      </c>
      <c r="D63" s="7" t="n">
        <v>73</v>
      </c>
      <c r="E63" s="17" t="n">
        <v>1.58695652173913</v>
      </c>
      <c r="F63" s="7" t="n">
        <v>76700</v>
      </c>
      <c r="G63" s="7" t="n">
        <v>116438.75</v>
      </c>
      <c r="H63" s="17" t="n">
        <v>1.518106258148631</v>
      </c>
      <c r="I63" s="7" t="n">
        <v>116438.75</v>
      </c>
      <c r="J63" s="7" t="n">
        <v>39738.75</v>
      </c>
    </row>
    <row r="64">
      <c r="A64" s="6" t="inlineStr">
        <is>
          <t>ГП</t>
        </is>
      </c>
      <c r="B64" s="6" t="inlineStr">
        <is>
          <t>Тыркова Людмила Владимировна</t>
        </is>
      </c>
      <c r="C64" s="7" t="n">
        <v>57</v>
      </c>
      <c r="D64" s="7" t="n">
        <v>95</v>
      </c>
      <c r="E64" s="17" t="n">
        <v>1.666666666666667</v>
      </c>
      <c r="F64" s="7" t="n">
        <v>128100</v>
      </c>
      <c r="G64" s="7" t="n">
        <v>207006.63</v>
      </c>
      <c r="H64" s="17" t="n">
        <v>1.61597681498829</v>
      </c>
      <c r="I64" s="7" t="n">
        <v>207006.63</v>
      </c>
      <c r="J64" s="7" t="n">
        <v>78906.63</v>
      </c>
    </row>
    <row r="65">
      <c r="A65" s="6" t="inlineStr">
        <is>
          <t>ГП</t>
        </is>
      </c>
      <c r="B65" s="6" t="inlineStr">
        <is>
          <t>Савкова Екатерина Евгеньевна</t>
        </is>
      </c>
      <c r="C65" s="7" t="n">
        <v>0</v>
      </c>
      <c r="D65" s="7" t="n">
        <v>4</v>
      </c>
      <c r="E65" s="17" t="n">
        <v>0</v>
      </c>
      <c r="F65" s="7" t="n">
        <v>3700</v>
      </c>
      <c r="G65" s="7" t="n">
        <v>6505.5</v>
      </c>
      <c r="H65" s="17" t="n">
        <v>1.758243243243243</v>
      </c>
      <c r="I65" s="7" t="n">
        <v>6505.5</v>
      </c>
      <c r="J65" s="7" t="n">
        <v>2805.5</v>
      </c>
    </row>
    <row r="66">
      <c r="A66" s="6" t="inlineStr">
        <is>
          <t>ГП</t>
        </is>
      </c>
      <c r="B66" s="6" t="inlineStr">
        <is>
          <t>Пивоварова Анастасия Юрьевна</t>
        </is>
      </c>
      <c r="C66" s="7" t="n">
        <v>2</v>
      </c>
      <c r="D66" s="7" t="n">
        <v>4</v>
      </c>
      <c r="E66" s="17" t="n">
        <v>2</v>
      </c>
      <c r="F66" s="7" t="n">
        <v>4000</v>
      </c>
      <c r="G66" s="7" t="n">
        <v>7435</v>
      </c>
      <c r="H66" s="17" t="n">
        <v>1.85875</v>
      </c>
      <c r="I66" s="7" t="n">
        <v>7435</v>
      </c>
      <c r="J66" s="7" t="n">
        <v>3435</v>
      </c>
    </row>
    <row r="67">
      <c r="A67" s="6" t="inlineStr">
        <is>
          <t>ГП</t>
        </is>
      </c>
      <c r="B67" s="6" t="inlineStr">
        <is>
          <t>Степанов Кирилл Евгеньевич</t>
        </is>
      </c>
      <c r="C67" s="7" t="n">
        <v>2</v>
      </c>
      <c r="D67" s="7" t="n">
        <v>8</v>
      </c>
      <c r="E67" s="17" t="n">
        <v>4</v>
      </c>
      <c r="F67" s="7" t="n">
        <v>1300</v>
      </c>
      <c r="G67" s="7" t="n">
        <v>8240</v>
      </c>
      <c r="H67" s="17" t="n">
        <v>6.338461538461538</v>
      </c>
      <c r="I67" s="7" t="n">
        <v>8240</v>
      </c>
      <c r="J67" s="7" t="n">
        <v>6940</v>
      </c>
    </row>
    <row r="68">
      <c r="A68" s="6" t="inlineStr">
        <is>
          <t>БИ</t>
        </is>
      </c>
      <c r="B68" s="6" t="inlineStr">
        <is>
          <t>Мурасин Виталий Сергеевич</t>
        </is>
      </c>
      <c r="C68" s="7" t="n">
        <v>49</v>
      </c>
      <c r="D68" s="7" t="n">
        <v>29</v>
      </c>
      <c r="E68" s="17" t="n">
        <v>0.5918367346938775</v>
      </c>
      <c r="F68" s="7" t="n">
        <v>74900</v>
      </c>
      <c r="G68" s="7" t="n">
        <v>45825.5</v>
      </c>
      <c r="H68" s="17" t="n">
        <v>0.611822429906542</v>
      </c>
      <c r="I68" s="7" t="n">
        <v>45825.5</v>
      </c>
      <c r="J68" s="7" t="n">
        <v>-29074.5</v>
      </c>
    </row>
    <row r="69">
      <c r="A69" s="6" t="inlineStr">
        <is>
          <t>БИ</t>
        </is>
      </c>
      <c r="B69" s="6" t="inlineStr">
        <is>
          <t>Шершнев Виктор Михайлович</t>
        </is>
      </c>
      <c r="C69" s="7" t="n">
        <v>86</v>
      </c>
      <c r="D69" s="7" t="n">
        <v>67</v>
      </c>
      <c r="E69" s="17" t="n">
        <v>0.7790697674418605</v>
      </c>
      <c r="F69" s="7" t="n">
        <v>181700</v>
      </c>
      <c r="G69" s="7" t="n">
        <v>141808.38</v>
      </c>
      <c r="H69" s="17" t="n">
        <v>0.7804533847000551</v>
      </c>
      <c r="I69" s="7" t="n">
        <v>141808.38</v>
      </c>
      <c r="J69" s="7" t="n">
        <v>-39891.62</v>
      </c>
    </row>
    <row r="70">
      <c r="A70" s="6" t="inlineStr">
        <is>
          <t>БИ</t>
        </is>
      </c>
      <c r="B70" s="6" t="inlineStr">
        <is>
          <t>Косьяненко Виктор Дмитриевич</t>
        </is>
      </c>
      <c r="C70" s="7" t="n">
        <v>50</v>
      </c>
      <c r="D70" s="7" t="n">
        <v>47</v>
      </c>
      <c r="E70" s="17" t="n">
        <v>0.9399999999999999</v>
      </c>
      <c r="F70" s="7" t="n">
        <v>83200</v>
      </c>
      <c r="G70" s="7" t="n">
        <v>87600.82000000001</v>
      </c>
      <c r="H70" s="17" t="n">
        <v>1.052894471153846</v>
      </c>
      <c r="I70" s="7" t="n">
        <v>87600.82000000001</v>
      </c>
      <c r="J70" s="7" t="n">
        <v>4400.820000000007</v>
      </c>
    </row>
    <row r="71">
      <c r="A71" s="6" t="inlineStr">
        <is>
          <t>БИ</t>
        </is>
      </c>
      <c r="B71" s="6" t="inlineStr">
        <is>
          <t>Кривова Анастасия Игоревна</t>
        </is>
      </c>
      <c r="C71" s="7" t="n">
        <v>143</v>
      </c>
      <c r="D71" s="7" t="n">
        <v>187</v>
      </c>
      <c r="E71" s="17" t="n">
        <v>1.307692307692308</v>
      </c>
      <c r="F71" s="7" t="n">
        <v>210200</v>
      </c>
      <c r="G71" s="7" t="n">
        <v>291425.83</v>
      </c>
      <c r="H71" s="17" t="n">
        <v>1.38642164605138</v>
      </c>
      <c r="I71" s="7" t="n">
        <v>291425.83</v>
      </c>
      <c r="J71" s="7" t="n">
        <v>81225.83000000002</v>
      </c>
    </row>
    <row r="75">
      <c r="A75" s="16" t="inlineStr">
        <is>
          <t>Дорожная карта по дням</t>
        </is>
      </c>
    </row>
    <row r="76">
      <c r="A76" s="13" t="inlineStr">
        <is>
          <t>День</t>
        </is>
      </c>
      <c r="B76" s="13" t="inlineStr">
        <is>
          <t>Дата</t>
        </is>
      </c>
      <c r="C76" s="13" t="inlineStr">
        <is>
          <t>План ₽ накоп.</t>
        </is>
      </c>
      <c r="D76" s="13" t="inlineStr">
        <is>
          <t>Факт ₽ день</t>
        </is>
      </c>
      <c r="E76" s="13" t="inlineStr">
        <is>
          <t>Факт ₽ накоп.</t>
        </is>
      </c>
      <c r="F76" s="13" t="inlineStr">
        <is>
          <t>% ₽</t>
        </is>
      </c>
      <c r="G76" s="13" t="inlineStr">
        <is>
          <t>План трен. накоп.</t>
        </is>
      </c>
      <c r="H76" s="13" t="inlineStr">
        <is>
          <t>Факт трен. день</t>
        </is>
      </c>
      <c r="I76" s="13" t="inlineStr">
        <is>
          <t>Факт трен. накоп.</t>
        </is>
      </c>
      <c r="J76" s="13" t="inlineStr">
        <is>
          <t>% трен.</t>
        </is>
      </c>
    </row>
    <row r="77">
      <c r="A77" s="6" t="n">
        <v>1</v>
      </c>
      <c r="B77" s="6" t="inlineStr">
        <is>
          <t>01.06.2026</t>
        </is>
      </c>
      <c r="C77" s="7" t="n">
        <v>173333.3333333333</v>
      </c>
      <c r="D77" s="7" t="n">
        <v>180062.92</v>
      </c>
      <c r="E77" s="7" t="n">
        <v>180062.92</v>
      </c>
      <c r="F77" s="17" t="n">
        <v>1.038824538461538</v>
      </c>
      <c r="G77" s="7" t="n">
        <v>100.1666666666667</v>
      </c>
      <c r="H77" s="7" t="n">
        <v>99</v>
      </c>
      <c r="I77" s="7" t="n">
        <v>99</v>
      </c>
      <c r="J77" s="17" t="n">
        <v>0.9883527454242927</v>
      </c>
    </row>
    <row r="78">
      <c r="A78" s="6" t="n">
        <v>2</v>
      </c>
      <c r="B78" s="6" t="inlineStr">
        <is>
          <t>02.06.2026</t>
        </is>
      </c>
      <c r="C78" s="7" t="n">
        <v>346666.6666666667</v>
      </c>
      <c r="D78" s="7" t="n">
        <v>214160.96</v>
      </c>
      <c r="E78" s="7" t="n">
        <v>394223.88</v>
      </c>
      <c r="F78" s="17" t="n">
        <v>1.137184269230769</v>
      </c>
      <c r="G78" s="7" t="n">
        <v>200.3333333333333</v>
      </c>
      <c r="H78" s="7" t="n">
        <v>132</v>
      </c>
      <c r="I78" s="7" t="n">
        <v>231</v>
      </c>
      <c r="J78" s="17" t="n">
        <v>1.153078202995008</v>
      </c>
    </row>
    <row r="79">
      <c r="A79" s="6" t="n">
        <v>3</v>
      </c>
      <c r="B79" s="6" t="inlineStr">
        <is>
          <t>03.06.2026</t>
        </is>
      </c>
      <c r="C79" s="7" t="n">
        <v>520000</v>
      </c>
      <c r="D79" s="7" t="n">
        <v>207666.18</v>
      </c>
      <c r="E79" s="7" t="n">
        <v>601890.0600000001</v>
      </c>
      <c r="F79" s="17" t="n">
        <v>1.157480884615385</v>
      </c>
      <c r="G79" s="7" t="n">
        <v>300.5</v>
      </c>
      <c r="H79" s="7" t="n">
        <v>117</v>
      </c>
      <c r="I79" s="7" t="n">
        <v>348</v>
      </c>
      <c r="J79" s="17" t="n">
        <v>1.158069883527454</v>
      </c>
    </row>
    <row r="80">
      <c r="A80" s="6" t="n">
        <v>4</v>
      </c>
      <c r="B80" s="6" t="inlineStr">
        <is>
          <t>04.06.2026</t>
        </is>
      </c>
      <c r="C80" s="7" t="n">
        <v>693333.3333333334</v>
      </c>
      <c r="D80" s="7" t="n">
        <v>232449.26</v>
      </c>
      <c r="E80" s="7" t="n">
        <v>834339.3200000001</v>
      </c>
      <c r="F80" s="17" t="n">
        <v>1.203374019230769</v>
      </c>
      <c r="G80" s="7" t="n">
        <v>400.6666666666667</v>
      </c>
      <c r="H80" s="7" t="n">
        <v>137</v>
      </c>
      <c r="I80" s="7" t="n">
        <v>485</v>
      </c>
      <c r="J80" s="17" t="n">
        <v>1.210482529118136</v>
      </c>
    </row>
    <row r="81">
      <c r="A81" s="6" t="n">
        <v>5</v>
      </c>
      <c r="B81" s="6" t="inlineStr">
        <is>
          <t>05.06.2026</t>
        </is>
      </c>
      <c r="C81" s="7" t="n">
        <v>866666.6666666666</v>
      </c>
      <c r="D81" s="7" t="n">
        <v>204109.65</v>
      </c>
      <c r="E81" s="7" t="n">
        <v>1038448.97</v>
      </c>
      <c r="F81" s="17" t="n">
        <v>1.19821035</v>
      </c>
      <c r="G81" s="7" t="n">
        <v>500.8333333333333</v>
      </c>
      <c r="H81" s="7" t="n">
        <v>124</v>
      </c>
      <c r="I81" s="7" t="n">
        <v>609</v>
      </c>
      <c r="J81" s="17" t="n">
        <v>1.215973377703827</v>
      </c>
    </row>
    <row r="82">
      <c r="A82" s="6" t="n">
        <v>6</v>
      </c>
      <c r="B82" s="6" t="inlineStr">
        <is>
          <t>06.06.2026</t>
        </is>
      </c>
      <c r="C82" s="7" t="n">
        <v>1040000</v>
      </c>
      <c r="D82" s="7" t="n">
        <v>148452.82</v>
      </c>
      <c r="E82" s="7" t="n">
        <v>1186901.79</v>
      </c>
      <c r="F82" s="17" t="n">
        <v>1.141251721153846</v>
      </c>
      <c r="G82" s="7" t="n">
        <v>601</v>
      </c>
      <c r="H82" s="7" t="n">
        <v>75</v>
      </c>
      <c r="I82" s="7" t="n">
        <v>684</v>
      </c>
      <c r="J82" s="17" t="n">
        <v>1.138103161397671</v>
      </c>
    </row>
    <row r="83">
      <c r="A83" s="6" t="n">
        <v>7</v>
      </c>
      <c r="B83" s="6" t="inlineStr">
        <is>
          <t>07.06.2026</t>
        </is>
      </c>
      <c r="C83" s="7" t="n">
        <v>1213333.333333333</v>
      </c>
      <c r="D83" s="7" t="n">
        <v>70814.09</v>
      </c>
      <c r="E83" s="7" t="n">
        <v>1257715.88</v>
      </c>
      <c r="F83" s="17" t="n">
        <v>1.036579021978022</v>
      </c>
      <c r="G83" s="7" t="n">
        <v>701.1666666666666</v>
      </c>
      <c r="H83" s="7" t="n">
        <v>39</v>
      </c>
      <c r="I83" s="7" t="n">
        <v>723</v>
      </c>
      <c r="J83" s="17" t="n">
        <v>1.031138578559544</v>
      </c>
    </row>
    <row r="84">
      <c r="A84" s="6" t="n">
        <v>8</v>
      </c>
      <c r="B84" s="6" t="inlineStr">
        <is>
          <t>08.06.2026</t>
        </is>
      </c>
      <c r="C84" s="7" t="n">
        <v>1386666.666666667</v>
      </c>
      <c r="D84" s="7" t="n">
        <v>212665.39</v>
      </c>
      <c r="E84" s="7" t="n">
        <v>1470381.27</v>
      </c>
      <c r="F84" s="17" t="n">
        <v>1.060371108173077</v>
      </c>
      <c r="G84" s="7" t="n">
        <v>801.3333333333334</v>
      </c>
      <c r="H84" s="7" t="n">
        <v>120</v>
      </c>
      <c r="I84" s="7" t="n">
        <v>843</v>
      </c>
      <c r="J84" s="17" t="n">
        <v>1.051996672212978</v>
      </c>
    </row>
    <row r="85">
      <c r="A85" s="6" t="n">
        <v>9</v>
      </c>
      <c r="B85" s="6" t="inlineStr">
        <is>
          <t>09.06.2026</t>
        </is>
      </c>
      <c r="C85" s="7" t="n">
        <v>1560000</v>
      </c>
      <c r="D85" s="7" t="n">
        <v>185456.62</v>
      </c>
      <c r="E85" s="7" t="n">
        <v>1655837.89</v>
      </c>
      <c r="F85" s="17" t="n">
        <v>1.061434544871795</v>
      </c>
      <c r="G85" s="7" t="n">
        <v>901.5</v>
      </c>
      <c r="H85" s="7" t="n">
        <v>110</v>
      </c>
      <c r="I85" s="7" t="n">
        <v>953</v>
      </c>
      <c r="J85" s="17" t="n">
        <v>1.057127010537992</v>
      </c>
    </row>
    <row r="86">
      <c r="A86" s="6" t="n">
        <v>10</v>
      </c>
      <c r="B86" s="6" t="inlineStr">
        <is>
          <t>10.06.2026</t>
        </is>
      </c>
      <c r="C86" s="7" t="n">
        <v>1733333.333333333</v>
      </c>
      <c r="D86" s="7" t="n">
        <v>229751.58</v>
      </c>
      <c r="E86" s="7" t="n">
        <v>1885589.47</v>
      </c>
      <c r="F86" s="17" t="n">
        <v>1.087840078846154</v>
      </c>
      <c r="G86" s="7" t="n">
        <v>1001.666666666667</v>
      </c>
      <c r="H86" s="7" t="n">
        <v>137</v>
      </c>
      <c r="I86" s="7" t="n">
        <v>1090</v>
      </c>
      <c r="J86" s="17" t="n">
        <v>1.088186356073211</v>
      </c>
    </row>
    <row r="87">
      <c r="A87" s="6" t="n">
        <v>11</v>
      </c>
      <c r="B87" s="6" t="inlineStr">
        <is>
          <t>11.06.2026</t>
        </is>
      </c>
      <c r="C87" s="7" t="n">
        <v>1906666.666666667</v>
      </c>
      <c r="D87" s="7" t="n">
        <v>217148.84</v>
      </c>
      <c r="E87" s="7" t="n">
        <v>2102738.31</v>
      </c>
      <c r="F87" s="17" t="n">
        <v>1.102834777972028</v>
      </c>
      <c r="G87" s="7" t="n">
        <v>1101.833333333333</v>
      </c>
      <c r="H87" s="7" t="n">
        <v>126</v>
      </c>
      <c r="I87" s="7" t="n">
        <v>1216</v>
      </c>
      <c r="J87" s="17" t="n">
        <v>1.103615186809862</v>
      </c>
    </row>
    <row r="88">
      <c r="A88" s="6" t="n">
        <v>12</v>
      </c>
      <c r="B88" s="6" t="inlineStr">
        <is>
          <t>12.06.2026</t>
        </is>
      </c>
      <c r="C88" s="7" t="n">
        <v>2080000</v>
      </c>
      <c r="D88" s="7" t="n">
        <v>168341.88</v>
      </c>
      <c r="E88" s="7" t="n">
        <v>2271080.19</v>
      </c>
      <c r="F88" s="17" t="n">
        <v>1.091865475961538</v>
      </c>
      <c r="G88" s="7" t="n">
        <v>1202</v>
      </c>
      <c r="H88" s="7" t="n">
        <v>89</v>
      </c>
      <c r="I88" s="7" t="n">
        <v>1305</v>
      </c>
      <c r="J88" s="17" t="n">
        <v>1.085690515806988</v>
      </c>
    </row>
    <row r="89">
      <c r="A89" s="6" t="n">
        <v>13</v>
      </c>
      <c r="B89" s="6" t="inlineStr">
        <is>
          <t>13.06.2026</t>
        </is>
      </c>
      <c r="C89" s="7" t="n">
        <v>2253333.333333333</v>
      </c>
      <c r="D89" s="7" t="n">
        <v>77737.92</v>
      </c>
      <c r="E89" s="7" t="n">
        <v>2348818.11</v>
      </c>
      <c r="F89" s="17" t="n">
        <v>1.042374900887574</v>
      </c>
      <c r="G89" s="7" t="n">
        <v>1302.166666666667</v>
      </c>
      <c r="H89" s="7" t="n">
        <v>48</v>
      </c>
      <c r="I89" s="7" t="n">
        <v>1353</v>
      </c>
      <c r="J89" s="17" t="n">
        <v>1.039037501599898</v>
      </c>
    </row>
    <row r="90">
      <c r="A90" s="6" t="n">
        <v>14</v>
      </c>
      <c r="B90" s="6" t="inlineStr">
        <is>
          <t>14.06.2026</t>
        </is>
      </c>
      <c r="C90" s="7" t="n">
        <v>2426666.666666667</v>
      </c>
      <c r="D90" s="7" t="n">
        <v>49986.66</v>
      </c>
      <c r="E90" s="7" t="n">
        <v>2398804.77</v>
      </c>
      <c r="F90" s="17" t="n">
        <v>0.9885184491758242</v>
      </c>
      <c r="G90" s="7" t="n">
        <v>1402.333333333333</v>
      </c>
      <c r="H90" s="7" t="n">
        <v>27</v>
      </c>
      <c r="I90" s="7" t="n">
        <v>1380</v>
      </c>
      <c r="J90" s="17" t="n">
        <v>0.9840741621107678</v>
      </c>
    </row>
    <row r="91">
      <c r="A91" s="6" t="n">
        <v>15</v>
      </c>
      <c r="B91" s="6" t="inlineStr">
        <is>
          <t>15.06.2026</t>
        </is>
      </c>
      <c r="C91" s="7" t="n">
        <v>2600000</v>
      </c>
      <c r="D91" s="7" t="n">
        <v>217375.18</v>
      </c>
      <c r="E91" s="7" t="n">
        <v>2616179.95</v>
      </c>
      <c r="F91" s="17" t="n">
        <v>1.006223057692308</v>
      </c>
      <c r="G91" s="7" t="n">
        <v>1502.5</v>
      </c>
      <c r="H91" s="7" t="n">
        <v>125</v>
      </c>
      <c r="I91" s="7" t="n">
        <v>1505</v>
      </c>
      <c r="J91" s="17" t="n">
        <v>1.001663893510815</v>
      </c>
    </row>
    <row r="92">
      <c r="A92" s="6" t="n">
        <v>16</v>
      </c>
      <c r="B92" s="6" t="inlineStr">
        <is>
          <t>16.06.2026</t>
        </is>
      </c>
      <c r="C92" s="7" t="n">
        <v>2773333.333333333</v>
      </c>
      <c r="D92" s="7" t="n">
        <v>206280.97</v>
      </c>
      <c r="E92" s="7" t="n">
        <v>2822460.92</v>
      </c>
      <c r="F92" s="17" t="n">
        <v>1.017714274038462</v>
      </c>
      <c r="G92" s="7" t="n">
        <v>1602.666666666667</v>
      </c>
      <c r="H92" s="7" t="n">
        <v>122</v>
      </c>
      <c r="I92" s="7" t="n">
        <v>1627</v>
      </c>
      <c r="J92" s="17" t="n">
        <v>1.01518302828619</v>
      </c>
    </row>
    <row r="93">
      <c r="A93" s="6" t="n">
        <v>17</v>
      </c>
      <c r="B93" s="6" t="inlineStr">
        <is>
          <t>17.06.2026</t>
        </is>
      </c>
      <c r="C93" s="7" t="n">
        <v>2946666.666666667</v>
      </c>
      <c r="D93" s="7" t="n">
        <v>210552.21</v>
      </c>
      <c r="E93" s="7" t="n">
        <v>3033013.13</v>
      </c>
      <c r="F93" s="17" t="n">
        <v>1.02930309841629</v>
      </c>
      <c r="G93" s="7" t="n">
        <v>1702.833333333333</v>
      </c>
      <c r="H93" s="7" t="n">
        <v>127</v>
      </c>
      <c r="I93" s="7" t="n">
        <v>1754</v>
      </c>
      <c r="J93" s="17" t="n">
        <v>1.030047959283547</v>
      </c>
    </row>
    <row r="94">
      <c r="A94" s="6" t="n">
        <v>18</v>
      </c>
      <c r="B94" s="6" t="inlineStr">
        <is>
          <t>18.06.2026</t>
        </is>
      </c>
      <c r="C94" s="7" t="n">
        <v>3120000</v>
      </c>
      <c r="D94" s="7" t="n">
        <v>229644.32</v>
      </c>
      <c r="E94" s="7" t="n">
        <v>3262657.45</v>
      </c>
      <c r="F94" s="17" t="n">
        <v>1.045723541666667</v>
      </c>
      <c r="G94" s="7" t="n">
        <v>1803</v>
      </c>
      <c r="H94" s="7" t="n">
        <v>136</v>
      </c>
      <c r="I94" s="7" t="n">
        <v>1890</v>
      </c>
      <c r="J94" s="17" t="n">
        <v>1.048252911813644</v>
      </c>
    </row>
    <row r="95">
      <c r="A95" s="6" t="n">
        <v>19</v>
      </c>
      <c r="B95" s="6" t="inlineStr">
        <is>
          <t>19.06.2026</t>
        </is>
      </c>
      <c r="C95" s="7" t="n">
        <v>3293333.333333333</v>
      </c>
      <c r="D95" s="7" t="n">
        <v>169895.1</v>
      </c>
      <c r="E95" s="7" t="n">
        <v>3432552.55</v>
      </c>
      <c r="F95" s="17" t="n">
        <v>1.042273041497976</v>
      </c>
      <c r="G95" s="7" t="n">
        <v>1903.166666666667</v>
      </c>
      <c r="H95" s="7" t="n">
        <v>94</v>
      </c>
      <c r="I95" s="7" t="n">
        <v>1984</v>
      </c>
      <c r="J95" s="17" t="n">
        <v>1.042473071197128</v>
      </c>
    </row>
    <row r="96">
      <c r="A96" s="6" t="n">
        <v>20</v>
      </c>
      <c r="B96" s="6" t="inlineStr">
        <is>
          <t>20.06.2026</t>
        </is>
      </c>
      <c r="C96" s="7" t="n">
        <v>3466666.666666667</v>
      </c>
      <c r="D96" s="7" t="n">
        <v>103009.75</v>
      </c>
      <c r="E96" s="7" t="n">
        <v>3535562.3</v>
      </c>
      <c r="F96" s="17" t="n">
        <v>1.019873740384615</v>
      </c>
      <c r="G96" s="7" t="n">
        <v>2003.333333333333</v>
      </c>
      <c r="H96" s="7" t="n">
        <v>58</v>
      </c>
      <c r="I96" s="7" t="n">
        <v>2042</v>
      </c>
      <c r="J96" s="17" t="n">
        <v>1.019301164725458</v>
      </c>
    </row>
    <row r="97">
      <c r="A97" s="6" t="n">
        <v>21</v>
      </c>
      <c r="B97" s="6" t="inlineStr">
        <is>
          <t>21.06.2026</t>
        </is>
      </c>
      <c r="C97" s="7" t="n">
        <v>3640000</v>
      </c>
      <c r="D97" s="7" t="n">
        <v>78278.42</v>
      </c>
      <c r="E97" s="7" t="n">
        <v>3613840.72</v>
      </c>
      <c r="F97" s="17" t="n">
        <v>0.9928133846153847</v>
      </c>
      <c r="G97" s="7" t="n">
        <v>2103.5</v>
      </c>
      <c r="H97" s="7" t="n">
        <v>47</v>
      </c>
      <c r="I97" s="7" t="n">
        <v>2089</v>
      </c>
      <c r="J97" s="17" t="n">
        <v>0.9931067268837651</v>
      </c>
    </row>
    <row r="98">
      <c r="A98" s="6" t="n">
        <v>22</v>
      </c>
      <c r="B98" s="6" t="inlineStr">
        <is>
          <t>22.06.2026</t>
        </is>
      </c>
      <c r="C98" s="7" t="n">
        <v>3813333.333333333</v>
      </c>
      <c r="D98" s="7" t="n">
        <v>195571.43</v>
      </c>
      <c r="E98" s="7" t="n">
        <v>3809412.15</v>
      </c>
      <c r="F98" s="17" t="n">
        <v>0.9989717176573427</v>
      </c>
      <c r="G98" s="7" t="n">
        <v>2203.666666666667</v>
      </c>
      <c r="H98" s="7" t="n">
        <v>112</v>
      </c>
      <c r="I98" s="7" t="n">
        <v>2201</v>
      </c>
      <c r="J98" s="17" t="n">
        <v>0.9987898956284981</v>
      </c>
    </row>
    <row r="99">
      <c r="A99" s="6" t="n">
        <v>23</v>
      </c>
      <c r="B99" s="6" t="inlineStr">
        <is>
          <t>23.06.2026</t>
        </is>
      </c>
      <c r="C99" s="7" t="n">
        <v>3986666.666666667</v>
      </c>
      <c r="D99" s="7" t="n">
        <v>162496.25</v>
      </c>
      <c r="E99" s="7" t="n">
        <v>3971908.4</v>
      </c>
      <c r="F99" s="17" t="n">
        <v>0.9962980936454851</v>
      </c>
      <c r="G99" s="7" t="n">
        <v>2303.833333333333</v>
      </c>
      <c r="H99" s="7" t="n">
        <v>89</v>
      </c>
      <c r="I99" s="7" t="n">
        <v>2290</v>
      </c>
      <c r="J99" s="17" t="n">
        <v>0.9939955147218403</v>
      </c>
    </row>
    <row r="100">
      <c r="A100" s="6" t="n">
        <v>24</v>
      </c>
      <c r="B100" s="6" t="inlineStr">
        <is>
          <t>24.06.2026</t>
        </is>
      </c>
      <c r="C100" s="7" t="n">
        <v>4160000</v>
      </c>
      <c r="D100" s="7" t="n">
        <v>202706.56</v>
      </c>
      <c r="E100" s="7" t="n">
        <v>4174614.96</v>
      </c>
      <c r="F100" s="17" t="n">
        <v>1.003513211538462</v>
      </c>
      <c r="G100" s="7" t="n">
        <v>2404</v>
      </c>
      <c r="H100" s="7" t="n">
        <v>125</v>
      </c>
      <c r="I100" s="7" t="n">
        <v>2415</v>
      </c>
      <c r="J100" s="17" t="n">
        <v>1.004575707154742</v>
      </c>
    </row>
    <row r="101">
      <c r="A101" s="6" t="n">
        <v>25</v>
      </c>
      <c r="B101" s="6" t="inlineStr">
        <is>
          <t>25.06.2026</t>
        </is>
      </c>
      <c r="C101" s="7" t="n">
        <v>4333333.333333333</v>
      </c>
      <c r="D101" s="7" t="n">
        <v>193800.04</v>
      </c>
      <c r="E101" s="7" t="n">
        <v>4368415</v>
      </c>
      <c r="F101" s="17" t="n">
        <v>1.008095769230769</v>
      </c>
      <c r="G101" s="7" t="n">
        <v>2504.166666666667</v>
      </c>
      <c r="H101" s="7" t="n">
        <v>112</v>
      </c>
      <c r="I101" s="7" t="n">
        <v>2527</v>
      </c>
      <c r="J101" s="17" t="n">
        <v>1.009118136439268</v>
      </c>
    </row>
    <row r="102">
      <c r="A102" s="6" t="n">
        <v>26</v>
      </c>
      <c r="B102" s="6" t="inlineStr">
        <is>
          <t>26.06.2026</t>
        </is>
      </c>
      <c r="C102" s="7" t="n">
        <v>4506666.666666667</v>
      </c>
      <c r="D102" s="7" t="n">
        <v>173100.8</v>
      </c>
      <c r="E102" s="7" t="n">
        <v>4541515.8</v>
      </c>
      <c r="F102" s="17" t="n">
        <v>1.007732795857988</v>
      </c>
      <c r="G102" s="7" t="n">
        <v>2604.333333333333</v>
      </c>
      <c r="H102" s="7" t="n">
        <v>99</v>
      </c>
      <c r="I102" s="7" t="n">
        <v>2626</v>
      </c>
      <c r="J102" s="17" t="n">
        <v>1.008319467554077</v>
      </c>
    </row>
    <row r="103">
      <c r="A103" s="6" t="n">
        <v>27</v>
      </c>
      <c r="B103" s="6" t="inlineStr">
        <is>
          <t>27.06.2026</t>
        </is>
      </c>
      <c r="C103" s="7" t="n">
        <v>4680000</v>
      </c>
      <c r="D103" s="7" t="n">
        <v>79927.92</v>
      </c>
      <c r="E103" s="7" t="n">
        <v>4621443.72</v>
      </c>
      <c r="F103" s="17" t="n">
        <v>0.9874879743589743</v>
      </c>
      <c r="G103" s="7" t="n">
        <v>2704.5</v>
      </c>
      <c r="H103" s="7" t="n">
        <v>49</v>
      </c>
      <c r="I103" s="7" t="n">
        <v>2675</v>
      </c>
      <c r="J103" s="17" t="n">
        <v>0.9890922536513219</v>
      </c>
    </row>
    <row r="104">
      <c r="A104" s="6" t="n">
        <v>28</v>
      </c>
      <c r="B104" s="6" t="inlineStr">
        <is>
          <t>28.06.2026</t>
        </is>
      </c>
      <c r="C104" s="7" t="n">
        <v>4853333.333333333</v>
      </c>
      <c r="D104" s="7" t="n">
        <v>49353.92</v>
      </c>
      <c r="E104" s="7" t="n">
        <v>4670797.64</v>
      </c>
      <c r="F104" s="17" t="n">
        <v>0.9623896236263736</v>
      </c>
      <c r="G104" s="7" t="n">
        <v>2804.666666666667</v>
      </c>
      <c r="H104" s="7" t="n">
        <v>31</v>
      </c>
      <c r="I104" s="7" t="n">
        <v>2706</v>
      </c>
      <c r="J104" s="17" t="n">
        <v>0.964820537199905</v>
      </c>
    </row>
    <row r="105">
      <c r="A105" s="6" t="n">
        <v>29</v>
      </c>
      <c r="B105" s="6" t="inlineStr">
        <is>
          <t>29.06.2026</t>
        </is>
      </c>
      <c r="C105" s="7" t="n">
        <v>5026666.666666667</v>
      </c>
      <c r="D105" s="7" t="n">
        <v>190735.69</v>
      </c>
      <c r="E105" s="7" t="n">
        <v>4861533.33</v>
      </c>
      <c r="F105" s="17" t="n">
        <v>0.9671485404509284</v>
      </c>
      <c r="G105" s="7" t="n">
        <v>2904.833333333333</v>
      </c>
      <c r="H105" s="7" t="n">
        <v>112</v>
      </c>
      <c r="I105" s="7" t="n">
        <v>2818</v>
      </c>
      <c r="J105" s="17" t="n">
        <v>0.9701072924436284</v>
      </c>
    </row>
    <row r="106">
      <c r="A106" s="6" t="n">
        <v>30</v>
      </c>
      <c r="B106" s="6" t="inlineStr">
        <is>
          <t>30.06.2026</t>
        </is>
      </c>
      <c r="C106" s="7" t="n">
        <v>5200000</v>
      </c>
      <c r="D106" s="7" t="n">
        <v>171930</v>
      </c>
      <c r="E106" s="7" t="n">
        <v>5033463.33</v>
      </c>
      <c r="F106" s="17" t="n">
        <v>0.9679737173076923</v>
      </c>
      <c r="G106" s="7" t="n">
        <v>3005</v>
      </c>
      <c r="H106" s="7" t="n">
        <v>99</v>
      </c>
      <c r="I106" s="7" t="n">
        <v>2917</v>
      </c>
      <c r="J106" s="17" t="n">
        <v>0.9707154742096505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1">
    <cfRule type="dataBar" priority="3">
      <dataBar showValue="1">
        <cfvo type="num" val="0"/>
        <cfvo type="num" val="1"/>
        <color rgb="00B7E4C7"/>
      </dataBar>
    </cfRule>
  </conditionalFormatting>
  <conditionalFormatting sqref="G17:G21">
    <cfRule type="dataBar" priority="3">
      <dataBar showValue="1">
        <cfvo type="num" val="0"/>
        <cfvo type="num" val="1"/>
        <color rgb="00B7E4C7"/>
      </dataBar>
    </cfRule>
  </conditionalFormatting>
  <conditionalFormatting sqref="E27:E71">
    <cfRule type="dataBar" priority="5">
      <dataBar showValue="1">
        <cfvo type="num" val="0"/>
        <cfvo type="num" val="1"/>
        <color rgb="00B7E4C7"/>
      </dataBar>
    </cfRule>
  </conditionalFormatting>
  <conditionalFormatting sqref="H27:H71">
    <cfRule type="dataBar" priority="5">
      <dataBar showValue="1">
        <cfvo type="num" val="0"/>
        <cfvo type="num" val="1"/>
        <color rgb="00B7E4C7"/>
      </dataBar>
    </cfRule>
  </conditionalFormatting>
  <conditionalFormatting sqref="F77:F106">
    <cfRule type="dataBar" priority="7">
      <dataBar showValue="1">
        <cfvo type="num" val="0"/>
        <cfvo type="num" val="1"/>
        <color rgb="00B7E4C7"/>
      </dataBar>
    </cfRule>
  </conditionalFormatting>
  <conditionalFormatting sqref="J77:J106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2026-07-07T10:23:03Z</dcterms:created>
  <dcterms:modified xsi:type="dcterms:W3CDTF">2026-07-07T10:23:04Z</dcterms:modified>
</cp:coreProperties>
</file>